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65" windowHeight="6705" activeTab="0"/>
  </bookViews>
  <sheets>
    <sheet name="Sheet1" sheetId="1" r:id="rId1"/>
    <sheet name="Sheet2" sheetId="2" r:id="rId2"/>
    <sheet name="Sheet3" sheetId="3" r:id="rId3"/>
  </sheets>
  <definedNames>
    <definedName name="SIMDATA" localSheetId="1">'Sheet2'!$CA$1:$CD$36</definedName>
    <definedName name="SIMDATA_1" localSheetId="1">'Sheet2'!$CA$1:$CD$36</definedName>
    <definedName name="SIMDATA_10" localSheetId="1">'Sheet2'!$CA$1:$CD$36</definedName>
    <definedName name="SIMDATA_11" localSheetId="1">'Sheet2'!$CA$1:$CD$36</definedName>
    <definedName name="SIMDATA_12" localSheetId="1">'Sheet2'!$CA$1:$CD$36</definedName>
    <definedName name="SIMDATA_13" localSheetId="1">'Sheet2'!$CA$1:$CD$36</definedName>
    <definedName name="SIMDATA_14" localSheetId="1">'Sheet2'!$CA$1:$CD$36</definedName>
    <definedName name="SIMDATA_15" localSheetId="1">'Sheet2'!$CA$1:$CD$36</definedName>
    <definedName name="SIMDATA_16" localSheetId="1">'Sheet2'!$CA$1:$CD$36</definedName>
    <definedName name="SIMDATA_17" localSheetId="1">'Sheet2'!$CA$1:$CD$36</definedName>
    <definedName name="SIMDATA_18" localSheetId="1">'Sheet2'!$CA$1:$CD$36</definedName>
    <definedName name="SIMDATA_19" localSheetId="1">'Sheet2'!$CA$1:$CD$36</definedName>
    <definedName name="SIMDATA_2" localSheetId="1">'Sheet2'!$CA$1:$CD$12</definedName>
    <definedName name="SIMDATA_20" localSheetId="1">'Sheet2'!$CA$1:$CD$36</definedName>
    <definedName name="SIMDATA_21" localSheetId="1">'Sheet2'!$CA$1:$CD$36</definedName>
    <definedName name="SIMDATA_22" localSheetId="1">'Sheet2'!$CA$1:$CD$36</definedName>
    <definedName name="SIMDATA_23" localSheetId="1">'Sheet2'!$CA$1:$CD$36</definedName>
    <definedName name="SIMDATA_24" localSheetId="1">'Sheet2'!$CA$1:$CD$36</definedName>
    <definedName name="SIMDATA_25" localSheetId="1">'Sheet2'!$CA$1:$CD$36</definedName>
    <definedName name="SIMDATA_26" localSheetId="1">'Sheet2'!$CA$1:$CD$36</definedName>
    <definedName name="SIMDATA_27" localSheetId="1">'Sheet2'!$CA$1:$CD$36</definedName>
    <definedName name="SIMDATA_28" localSheetId="1">'Sheet2'!$CA$1:$CD$36</definedName>
    <definedName name="SIMDATA_29" localSheetId="1">'Sheet2'!$CA$1:$CD$36</definedName>
    <definedName name="SIMDATA_3" localSheetId="1">'Sheet2'!$CA$1:$CD$12</definedName>
    <definedName name="SIMDATA_30" localSheetId="1">'Sheet2'!$CA$1:$CD$36</definedName>
    <definedName name="SIMDATA_31" localSheetId="1">'Sheet2'!$CA$1:$CD$36</definedName>
    <definedName name="SIMDATA_32" localSheetId="1">'Sheet2'!$CA$1:$CD$36</definedName>
    <definedName name="SIMDATA_33" localSheetId="1">'Sheet2'!$CA$1:$CD$36</definedName>
    <definedName name="SIMDATA_34" localSheetId="1">'Sheet2'!$CA$1:$CD$36</definedName>
    <definedName name="SIMDATA_35" localSheetId="1">'Sheet2'!$CA$1:$CD$36</definedName>
    <definedName name="SIMDATA_36" localSheetId="1">'Sheet2'!$CA$1:$CD$36</definedName>
    <definedName name="SIMDATA_37" localSheetId="1">'Sheet2'!$CA$1:$CD$36</definedName>
    <definedName name="SIMDATA_38" localSheetId="1">'Sheet2'!$CA$1:$CD$36</definedName>
    <definedName name="SIMDATA_39" localSheetId="1">'Sheet2'!$CA$1:$CD$36</definedName>
    <definedName name="SIMDATA_4" localSheetId="1">'Sheet2'!$CA$1:$CD$12</definedName>
    <definedName name="SIMDATA_40" localSheetId="1">'Sheet2'!$CA$1:$CD$36</definedName>
    <definedName name="SIMDATA_41" localSheetId="1">'Sheet2'!$CA$1:$CD$36</definedName>
    <definedName name="SIMDATA_42" localSheetId="1">'Sheet2'!$CA$1:$CD$36</definedName>
    <definedName name="SIMDATA_43" localSheetId="1">'Sheet2'!$CA$1:$CD$36</definedName>
    <definedName name="SIMDATA_44" localSheetId="1">'Sheet2'!$CA$1:$CD$36</definedName>
    <definedName name="SIMDATA_45" localSheetId="1">'Sheet2'!$CA$1:$CD$36</definedName>
    <definedName name="SIMDATA_46" localSheetId="1">'Sheet2'!$CA$1:$CD$36</definedName>
    <definedName name="SIMDATA_47" localSheetId="1">'Sheet2'!$CA$1:$CD$36</definedName>
    <definedName name="SIMDATA_48" localSheetId="1">'Sheet2'!$CA$1:$CD$36</definedName>
    <definedName name="SIMDATA_49" localSheetId="1">'Sheet2'!$CA$1:$CD$36</definedName>
    <definedName name="SIMDATA_5" localSheetId="1">'Sheet2'!$CA$1:$CD$12</definedName>
    <definedName name="SIMDATA_50" localSheetId="1">'Sheet2'!$CA$1:$CD$36</definedName>
    <definedName name="SIMDATA_51" localSheetId="1">'Sheet2'!$CA$1:$CD$36</definedName>
    <definedName name="SIMDATA_52" localSheetId="1">'Sheet2'!$CA$1:$CD$36</definedName>
    <definedName name="SIMDATA_53" localSheetId="1">'Sheet2'!$CA$1:$CD$36</definedName>
    <definedName name="SIMDATA_54" localSheetId="1">'Sheet2'!$CA$1:$CD$36</definedName>
    <definedName name="SIMDATA_55" localSheetId="1">'Sheet2'!$CA$1:$CD$36</definedName>
    <definedName name="SIMDATA_56" localSheetId="1">'Sheet2'!$CA$1:$CD$36</definedName>
    <definedName name="SIMDATA_57" localSheetId="1">'Sheet2'!$CA$1:$CD$36</definedName>
    <definedName name="SIMDATA_58" localSheetId="1">'Sheet2'!$CA$1:$CD$36</definedName>
    <definedName name="SIMDATA_59" localSheetId="1">'Sheet2'!$CA$1:$CD$36</definedName>
    <definedName name="SIMDATA_6" localSheetId="1">'Sheet2'!$CA$1:$CD$12</definedName>
    <definedName name="SIMDATA_60" localSheetId="1">'Sheet2'!$CA$1:$CD$36</definedName>
    <definedName name="SIMDATA_61" localSheetId="1">'Sheet2'!$CA$1:$CD$36</definedName>
    <definedName name="SIMDATA_62" localSheetId="1">'Sheet2'!$CA$1:$CD$36</definedName>
    <definedName name="SIMDATA_63" localSheetId="1">'Sheet2'!$CA$1:$CD$36</definedName>
    <definedName name="SIMDATA_64" localSheetId="1">'Sheet2'!$CA$1:$CD$36</definedName>
    <definedName name="SIMDATA_65" localSheetId="1">'Sheet2'!$CA$1:$CD$36</definedName>
    <definedName name="SIMDATA_66" localSheetId="1">'Sheet2'!$CA$1:$CD$12</definedName>
    <definedName name="SIMDATA_67" localSheetId="1">'Sheet2'!$CA$1:$CD$12</definedName>
    <definedName name="SIMDATA_68" localSheetId="1">'Sheet2'!$CA$1:$CD$12</definedName>
    <definedName name="SIMDATA_69" localSheetId="1">'Sheet2'!$CA$1:$CD$36</definedName>
    <definedName name="SIMDATA_7" localSheetId="1">'Sheet2'!$CA$1:$CD$12</definedName>
    <definedName name="SIMDATA_70" localSheetId="1">'Sheet2'!$CA$1:$CD$12</definedName>
    <definedName name="SIMDATA_71" localSheetId="1">'Sheet2'!$CA$1:$CD$12</definedName>
    <definedName name="SIMDATA_72" localSheetId="1">'Sheet2'!$CA$1:$CD$12</definedName>
    <definedName name="SIMDATA_73" localSheetId="1">'Sheet2'!$CA$1:$CD$12</definedName>
    <definedName name="SIMDATA_74" localSheetId="1">'Sheet2'!$CA$1:$CD$12</definedName>
    <definedName name="SIMDATA_75" localSheetId="1">'Sheet2'!$CA$1:$CD$12</definedName>
    <definedName name="SIMDATA_76" localSheetId="1">'Sheet2'!$CA$1:$CD$12</definedName>
    <definedName name="SIMDATA_77" localSheetId="1">'Sheet2'!$CA$1:$CD$12</definedName>
    <definedName name="SIMDATA_78" localSheetId="1">'Sheet2'!$CA$1:$CD$12</definedName>
    <definedName name="SIMDATA_79" localSheetId="1">'Sheet2'!$CA$1:$CD$12</definedName>
    <definedName name="SIMDATA_8" localSheetId="1">'Sheet2'!$CA$1:$CD$36</definedName>
    <definedName name="SIMDATA_80" localSheetId="1">'Sheet2'!$CA$1:$CD$12</definedName>
    <definedName name="SIMDATA_81" localSheetId="1">'Sheet2'!$CA$1:$CD$12</definedName>
    <definedName name="SIMDATA_82" localSheetId="1">'Sheet2'!$CA$1:$CD$12</definedName>
    <definedName name="SIMDATA_83" localSheetId="1">'Sheet2'!$CA$1:$CD$12</definedName>
    <definedName name="SIMDATA_84" localSheetId="1">'Sheet2'!$CA$1:$CD$12</definedName>
    <definedName name="SIMDATA_85" localSheetId="1">'Sheet2'!$CA$1:$CD$12</definedName>
    <definedName name="SIMDATA_86" localSheetId="1">'Sheet2'!$CA$1:$CD$12</definedName>
    <definedName name="SIMDATA_87" localSheetId="1">'Sheet2'!$CA$1:$CD$12</definedName>
    <definedName name="SIMDATA_9" localSheetId="1">'Sheet2'!$CA$1:$CD$36</definedName>
  </definedNames>
  <calcPr fullCalcOnLoad="1"/>
</workbook>
</file>

<file path=xl/sharedStrings.xml><?xml version="1.0" encoding="utf-8"?>
<sst xmlns="http://schemas.openxmlformats.org/spreadsheetml/2006/main" count="198" uniqueCount="147">
  <si>
    <t xml:space="preserve">  freq</t>
  </si>
  <si>
    <t>swr</t>
  </si>
  <si>
    <t>real</t>
  </si>
  <si>
    <t>net</t>
  </si>
  <si>
    <t>CR4248</t>
  </si>
  <si>
    <t>gain</t>
  </si>
  <si>
    <t xml:space="preserve">CY4248           </t>
  </si>
  <si>
    <t>b gain</t>
  </si>
  <si>
    <t xml:space="preserve">Channel Master   4221                            </t>
  </si>
  <si>
    <t xml:space="preserve">Channel Master   4228                            </t>
  </si>
  <si>
    <t xml:space="preserve">Televes   DAT-75                            </t>
  </si>
  <si>
    <t xml:space="preserve">Channel Master   4242                        </t>
  </si>
  <si>
    <t xml:space="preserve">Zenith   Silver Sensor                      </t>
  </si>
  <si>
    <t xml:space="preserve">Channel Master  4248                                            </t>
  </si>
  <si>
    <t>D1</t>
  </si>
  <si>
    <t>P1</t>
  </si>
  <si>
    <t>U1</t>
  </si>
  <si>
    <t>Z1</t>
  </si>
  <si>
    <t>AE1</t>
  </si>
  <si>
    <t>DAT-75</t>
  </si>
  <si>
    <t>AN1</t>
  </si>
  <si>
    <t>W4400</t>
  </si>
  <si>
    <t>W8800</t>
  </si>
  <si>
    <t>CM4221</t>
  </si>
  <si>
    <t>CM4228</t>
  </si>
  <si>
    <t>CM4248</t>
  </si>
  <si>
    <t>Loop</t>
  </si>
  <si>
    <t>AX1</t>
  </si>
  <si>
    <t>BC1</t>
  </si>
  <si>
    <t>Silver S</t>
  </si>
  <si>
    <t xml:space="preserve">Channel Master 3018                     </t>
  </si>
  <si>
    <t xml:space="preserve">Double Bowtie                              </t>
  </si>
  <si>
    <t xml:space="preserve">Figure 8                                      </t>
  </si>
  <si>
    <t>Winegard  YA-1713  broadband Yagi</t>
  </si>
  <si>
    <t xml:space="preserve">Rabbit ears - adjusted                   </t>
  </si>
  <si>
    <t xml:space="preserve">Winegard   PR-9032                     </t>
  </si>
  <si>
    <t xml:space="preserve">Channel Master  3671-B                 </t>
  </si>
  <si>
    <t xml:space="preserve">         channel</t>
  </si>
  <si>
    <t>This spreadsheet holds all the results for TV antenna simulations by Ken Nist.  It also</t>
  </si>
  <si>
    <t>computes the net gains and graphs the results.  The graphs are on sheet 2.  The</t>
  </si>
  <si>
    <t>seconds to 30 minutes depending on the complexity of the antenna.  At the end of each</t>
  </si>
  <si>
    <t>simulation, the forward gain, the SWR (either 75 or 300 ohm based), and the terminal</t>
  </si>
  <si>
    <t>reason for the SWR is to serve as a check that the impedance numbers have been typed</t>
  </si>
  <si>
    <t>been typed correctly.</t>
  </si>
  <si>
    <t>correctly.  Lines 45 to 80 of sheet 1 compute the SWR from the impedance and divide it</t>
  </si>
  <si>
    <t xml:space="preserve">MegaWave  (in free-space)                         </t>
  </si>
  <si>
    <t xml:space="preserve">Square Shooter                                  </t>
  </si>
  <si>
    <t xml:space="preserve">AntennasDirect DB-2                         </t>
  </si>
  <si>
    <t>imag</t>
  </si>
  <si>
    <t>A CR4248 is a 4248 with all directors discarded.</t>
  </si>
  <si>
    <t>A CY4248 is a 4248 with the corner reflector replaced by a single reflector element.</t>
  </si>
  <si>
    <t xml:space="preserve">Winegard   PR-8800                       </t>
  </si>
  <si>
    <t xml:space="preserve">Winegard   PR-4400                        </t>
  </si>
  <si>
    <t xml:space="preserve">7.5 inch loop                                      </t>
  </si>
  <si>
    <t>impedance (real and imaginary parts) are typed into this spreadsheet.  Actually the only</t>
  </si>
  <si>
    <t xml:space="preserve">Channel Master  3671-B                     </t>
  </si>
  <si>
    <t>Raw Gains  -  UHF antenna summary</t>
  </si>
  <si>
    <t>Net Gains  -  UHF antenna summary</t>
  </si>
  <si>
    <t>Analysis of Yagi performance</t>
  </si>
  <si>
    <t>Raw Gains  -  VHF antenna summary</t>
  </si>
  <si>
    <t>Net Gains  -  VHF antenna summary</t>
  </si>
  <si>
    <t>Net Gains  -  Summary of UHF indoor antennas</t>
  </si>
  <si>
    <t>CM 4248</t>
  </si>
  <si>
    <t>CM 4228</t>
  </si>
  <si>
    <t>CM 4221</t>
  </si>
  <si>
    <t>W 8800</t>
  </si>
  <si>
    <t>W 4400</t>
  </si>
  <si>
    <t>SilvrSen</t>
  </si>
  <si>
    <t>loop</t>
  </si>
  <si>
    <t>CM 4242</t>
  </si>
  <si>
    <t>CM 3018</t>
  </si>
  <si>
    <t>DblBow</t>
  </si>
  <si>
    <t>DB-2</t>
  </si>
  <si>
    <t>SqrShtr</t>
  </si>
  <si>
    <t>red</t>
  </si>
  <si>
    <t>pink</t>
  </si>
  <si>
    <t>orange</t>
  </si>
  <si>
    <t>plum</t>
  </si>
  <si>
    <t>bright green</t>
  </si>
  <si>
    <t>lime</t>
  </si>
  <si>
    <t>blue</t>
  </si>
  <si>
    <t>gray 40%</t>
  </si>
  <si>
    <t>gold</t>
  </si>
  <si>
    <t>brown</t>
  </si>
  <si>
    <t>gray 50%</t>
  </si>
  <si>
    <t>pale blue</t>
  </si>
  <si>
    <t>turquoise</t>
  </si>
  <si>
    <t>rose</t>
  </si>
  <si>
    <t>OK.  V=27 to 727  H=50 to 599</t>
  </si>
  <si>
    <t>OK</t>
  </si>
  <si>
    <t>1.  Avoid acute angles at wire junctions if at all possible.</t>
  </si>
  <si>
    <t xml:space="preserve">        lossless model per Lewallen's instructions.</t>
  </si>
  <si>
    <t xml:space="preserve">by the entered SWR.  The check-sums in line 80 should equal 36 if all the numbers have </t>
  </si>
  <si>
    <t>VU-75</t>
  </si>
  <si>
    <t>VU-90</t>
  </si>
  <si>
    <t>VU-120</t>
  </si>
  <si>
    <t>VU-190</t>
  </si>
  <si>
    <t>YA-1026</t>
  </si>
  <si>
    <t>YA-1713</t>
  </si>
  <si>
    <t>40" rabbit</t>
  </si>
  <si>
    <t>adj rabbit</t>
  </si>
  <si>
    <t>dipole</t>
  </si>
  <si>
    <t>teal</t>
  </si>
  <si>
    <t>CM 3671</t>
  </si>
  <si>
    <t>violet</t>
  </si>
  <si>
    <t xml:space="preserve">Radio Shack VU-75XR                      </t>
  </si>
  <si>
    <t xml:space="preserve">Radio Shack VU-90XR                         </t>
  </si>
  <si>
    <t xml:space="preserve">Radio Shack VU-120XR                       </t>
  </si>
  <si>
    <t xml:space="preserve">Dipole - adjusted                                    </t>
  </si>
  <si>
    <t xml:space="preserve">40" Rabbit ears                                </t>
  </si>
  <si>
    <t>This spreadsheet layout assumes the CRT is in 1280x1024 mode.</t>
  </si>
  <si>
    <t>Raw Gains  -  UHF antenna test cases</t>
  </si>
  <si>
    <t>Net Gains  -  UHF antenna test cases</t>
  </si>
  <si>
    <t>Raw versus Net.    UHF test case</t>
  </si>
  <si>
    <t xml:space="preserve">  </t>
  </si>
  <si>
    <t>Net Gains  -  UHF Indoor Antennas</t>
  </si>
  <si>
    <t>Net gain for modified Channel Master 3671-B</t>
  </si>
  <si>
    <t>Import data:</t>
  </si>
  <si>
    <t>simulations were performed using the program EZNEC/4 V4.  This is the $600 version of</t>
  </si>
  <si>
    <t>the EZNEC program by Roy Lewallen, W7EL, and a $300 user's license from the Lawrence</t>
  </si>
  <si>
    <t>simulator.  This EZNEC can handle antennas as large as 20,000 segments.  (If you want</t>
  </si>
  <si>
    <t xml:space="preserve">to run these simulations, you might be able to avoid the above costs if you have an affiliation </t>
  </si>
  <si>
    <t>with a university that has licensed this software.)</t>
  </si>
  <si>
    <t>Each simulation is for one antenna at one frequency.  Each simulation takes from 5</t>
  </si>
  <si>
    <t>2.  Adjust the feed point gauge and segmentation to achieve correct total radiation with</t>
  </si>
  <si>
    <t>NEC-4</t>
  </si>
  <si>
    <t>Getting accurate results out of NEC-4 requires keeping certain points in mind:</t>
  </si>
  <si>
    <t>raw gain</t>
  </si>
  <si>
    <t xml:space="preserve">Livermore National Laboratory is required.  EZNEC employs NEC-4, an industry standard  </t>
  </si>
  <si>
    <t xml:space="preserve">Test A                                                 </t>
  </si>
  <si>
    <t xml:space="preserve">Test B                                             </t>
  </si>
  <si>
    <t>W9032</t>
  </si>
  <si>
    <t>CM3671</t>
  </si>
  <si>
    <t>figure8</t>
  </si>
  <si>
    <t>black</t>
  </si>
  <si>
    <t>MW1</t>
  </si>
  <si>
    <t>dark red</t>
  </si>
  <si>
    <t xml:space="preserve">Winegard YA-1026 broadband Yagi           </t>
  </si>
  <si>
    <t xml:space="preserve">Radio Shack VU-190XR                         </t>
  </si>
  <si>
    <t xml:space="preserve">Dipole - 80"                                       </t>
  </si>
  <si>
    <t>Net Gains  -  Rabbit Ears</t>
  </si>
  <si>
    <t>4228</t>
  </si>
  <si>
    <t>4221</t>
  </si>
  <si>
    <t>8800</t>
  </si>
  <si>
    <t>MegaW</t>
  </si>
  <si>
    <t>40" rab</t>
  </si>
  <si>
    <t xml:space="preserve">                   FM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</si>
</sst>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25"/>
          <c:w val="0.82925"/>
          <c:h val="0.97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Sheet1!$P$5:$P$40</c:f>
              <c:numCache>
                <c:ptCount val="36"/>
                <c:pt idx="0">
                  <c:v>3.33</c:v>
                </c:pt>
                <c:pt idx="1">
                  <c:v>7.58</c:v>
                </c:pt>
                <c:pt idx="2">
                  <c:v>10.6</c:v>
                </c:pt>
                <c:pt idx="3">
                  <c:v>12.17</c:v>
                </c:pt>
                <c:pt idx="4">
                  <c:v>13.08</c:v>
                </c:pt>
                <c:pt idx="5">
                  <c:v>13.77</c:v>
                </c:pt>
                <c:pt idx="6">
                  <c:v>14.41</c:v>
                </c:pt>
                <c:pt idx="7">
                  <c:v>14.89</c:v>
                </c:pt>
                <c:pt idx="8">
                  <c:v>15.18</c:v>
                </c:pt>
                <c:pt idx="9">
                  <c:v>15.36</c:v>
                </c:pt>
                <c:pt idx="10">
                  <c:v>15.49</c:v>
                </c:pt>
                <c:pt idx="11">
                  <c:v>15.56</c:v>
                </c:pt>
                <c:pt idx="12">
                  <c:v>15.64</c:v>
                </c:pt>
                <c:pt idx="13">
                  <c:v>15.71</c:v>
                </c:pt>
                <c:pt idx="14">
                  <c:v>15.72</c:v>
                </c:pt>
                <c:pt idx="15">
                  <c:v>15.83</c:v>
                </c:pt>
                <c:pt idx="16">
                  <c:v>15.97</c:v>
                </c:pt>
                <c:pt idx="17">
                  <c:v>16.08</c:v>
                </c:pt>
                <c:pt idx="18">
                  <c:v>16.18</c:v>
                </c:pt>
                <c:pt idx="19">
                  <c:v>16.24</c:v>
                </c:pt>
                <c:pt idx="20">
                  <c:v>16.25</c:v>
                </c:pt>
                <c:pt idx="21">
                  <c:v>16.16</c:v>
                </c:pt>
                <c:pt idx="22">
                  <c:v>15.98</c:v>
                </c:pt>
                <c:pt idx="23">
                  <c:v>15.71</c:v>
                </c:pt>
                <c:pt idx="24">
                  <c:v>15.44</c:v>
                </c:pt>
                <c:pt idx="25">
                  <c:v>15.21</c:v>
                </c:pt>
                <c:pt idx="26">
                  <c:v>15.01</c:v>
                </c:pt>
                <c:pt idx="27">
                  <c:v>14.78</c:v>
                </c:pt>
                <c:pt idx="28">
                  <c:v>14.5</c:v>
                </c:pt>
                <c:pt idx="29">
                  <c:v>14.19</c:v>
                </c:pt>
                <c:pt idx="30">
                  <c:v>13.87</c:v>
                </c:pt>
                <c:pt idx="31">
                  <c:v>13.55</c:v>
                </c:pt>
                <c:pt idx="32">
                  <c:v>13.19</c:v>
                </c:pt>
                <c:pt idx="33">
                  <c:v>12.76</c:v>
                </c:pt>
                <c:pt idx="34">
                  <c:v>12.21</c:v>
                </c:pt>
                <c:pt idx="35">
                  <c:v>11.53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Sheet1!$D$5:$D$40</c:f>
              <c:numCache>
                <c:ptCount val="36"/>
                <c:pt idx="0">
                  <c:v>11.51</c:v>
                </c:pt>
                <c:pt idx="1">
                  <c:v>11.84</c:v>
                </c:pt>
                <c:pt idx="2">
                  <c:v>12.21</c:v>
                </c:pt>
                <c:pt idx="3">
                  <c:v>12.69</c:v>
                </c:pt>
                <c:pt idx="4">
                  <c:v>12.91</c:v>
                </c:pt>
                <c:pt idx="5">
                  <c:v>13.1</c:v>
                </c:pt>
                <c:pt idx="6">
                  <c:v>13.05</c:v>
                </c:pt>
                <c:pt idx="7">
                  <c:v>13.07</c:v>
                </c:pt>
                <c:pt idx="8">
                  <c:v>13.08</c:v>
                </c:pt>
                <c:pt idx="9">
                  <c:v>13.09</c:v>
                </c:pt>
                <c:pt idx="10">
                  <c:v>13.11</c:v>
                </c:pt>
                <c:pt idx="11">
                  <c:v>13.14</c:v>
                </c:pt>
                <c:pt idx="12">
                  <c:v>13.19</c:v>
                </c:pt>
                <c:pt idx="13">
                  <c:v>13.25</c:v>
                </c:pt>
                <c:pt idx="14">
                  <c:v>13.32</c:v>
                </c:pt>
                <c:pt idx="15">
                  <c:v>13.4</c:v>
                </c:pt>
                <c:pt idx="16">
                  <c:v>13.51</c:v>
                </c:pt>
                <c:pt idx="17">
                  <c:v>13.65</c:v>
                </c:pt>
                <c:pt idx="18">
                  <c:v>13.81</c:v>
                </c:pt>
                <c:pt idx="19">
                  <c:v>13.98</c:v>
                </c:pt>
                <c:pt idx="20">
                  <c:v>14.16</c:v>
                </c:pt>
                <c:pt idx="21">
                  <c:v>14.37</c:v>
                </c:pt>
                <c:pt idx="22">
                  <c:v>14.59</c:v>
                </c:pt>
                <c:pt idx="23">
                  <c:v>14.82</c:v>
                </c:pt>
                <c:pt idx="24">
                  <c:v>15.07</c:v>
                </c:pt>
                <c:pt idx="25">
                  <c:v>15.35</c:v>
                </c:pt>
                <c:pt idx="26">
                  <c:v>15.63</c:v>
                </c:pt>
                <c:pt idx="27">
                  <c:v>15.75</c:v>
                </c:pt>
                <c:pt idx="28">
                  <c:v>15.71</c:v>
                </c:pt>
                <c:pt idx="29">
                  <c:v>15.81</c:v>
                </c:pt>
                <c:pt idx="30">
                  <c:v>15.08</c:v>
                </c:pt>
                <c:pt idx="31">
                  <c:v>12.44</c:v>
                </c:pt>
                <c:pt idx="32">
                  <c:v>7.03</c:v>
                </c:pt>
                <c:pt idx="33">
                  <c:v>8.23</c:v>
                </c:pt>
                <c:pt idx="34">
                  <c:v>4.45</c:v>
                </c:pt>
                <c:pt idx="35">
                  <c:v>3.87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Sheet1!$I$5:$I$40</c:f>
              <c:numCache>
                <c:ptCount val="36"/>
                <c:pt idx="0">
                  <c:v>12.28</c:v>
                </c:pt>
                <c:pt idx="1">
                  <c:v>11.27</c:v>
                </c:pt>
                <c:pt idx="2">
                  <c:v>11.56</c:v>
                </c:pt>
                <c:pt idx="3">
                  <c:v>12.05</c:v>
                </c:pt>
                <c:pt idx="4">
                  <c:v>12.33</c:v>
                </c:pt>
                <c:pt idx="5">
                  <c:v>12.41</c:v>
                </c:pt>
                <c:pt idx="6">
                  <c:v>12.29</c:v>
                </c:pt>
                <c:pt idx="7">
                  <c:v>12.24</c:v>
                </c:pt>
                <c:pt idx="8">
                  <c:v>12.17</c:v>
                </c:pt>
                <c:pt idx="9">
                  <c:v>12.09</c:v>
                </c:pt>
                <c:pt idx="10">
                  <c:v>12.01</c:v>
                </c:pt>
                <c:pt idx="11">
                  <c:v>11.93</c:v>
                </c:pt>
                <c:pt idx="12">
                  <c:v>11.84</c:v>
                </c:pt>
                <c:pt idx="13">
                  <c:v>11.77</c:v>
                </c:pt>
                <c:pt idx="14">
                  <c:v>11.69</c:v>
                </c:pt>
                <c:pt idx="15">
                  <c:v>11.62</c:v>
                </c:pt>
                <c:pt idx="16">
                  <c:v>11.56</c:v>
                </c:pt>
                <c:pt idx="17">
                  <c:v>11.5</c:v>
                </c:pt>
                <c:pt idx="18">
                  <c:v>11.44</c:v>
                </c:pt>
                <c:pt idx="19">
                  <c:v>11.39</c:v>
                </c:pt>
                <c:pt idx="20">
                  <c:v>11.33</c:v>
                </c:pt>
                <c:pt idx="21">
                  <c:v>11.27</c:v>
                </c:pt>
                <c:pt idx="22">
                  <c:v>11.21</c:v>
                </c:pt>
                <c:pt idx="23">
                  <c:v>11.15</c:v>
                </c:pt>
                <c:pt idx="24">
                  <c:v>11.08</c:v>
                </c:pt>
                <c:pt idx="25">
                  <c:v>11</c:v>
                </c:pt>
                <c:pt idx="26">
                  <c:v>10.92</c:v>
                </c:pt>
                <c:pt idx="27">
                  <c:v>10.83</c:v>
                </c:pt>
                <c:pt idx="28">
                  <c:v>10.72</c:v>
                </c:pt>
                <c:pt idx="29">
                  <c:v>10.59</c:v>
                </c:pt>
                <c:pt idx="30">
                  <c:v>10.4</c:v>
                </c:pt>
                <c:pt idx="31">
                  <c:v>10.11</c:v>
                </c:pt>
                <c:pt idx="32">
                  <c:v>10.6</c:v>
                </c:pt>
                <c:pt idx="33">
                  <c:v>10.92</c:v>
                </c:pt>
                <c:pt idx="34">
                  <c:v>11.09</c:v>
                </c:pt>
                <c:pt idx="35">
                  <c:v>11.03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Sheet1!$J$5:$J$40</c:f>
              <c:numCache>
                <c:ptCount val="36"/>
                <c:pt idx="0">
                  <c:v>2.38</c:v>
                </c:pt>
                <c:pt idx="1">
                  <c:v>2.49</c:v>
                </c:pt>
                <c:pt idx="2">
                  <c:v>2.59</c:v>
                </c:pt>
                <c:pt idx="3">
                  <c:v>2.69</c:v>
                </c:pt>
                <c:pt idx="4">
                  <c:v>2.78</c:v>
                </c:pt>
                <c:pt idx="5">
                  <c:v>2.87</c:v>
                </c:pt>
                <c:pt idx="6">
                  <c:v>2.94</c:v>
                </c:pt>
                <c:pt idx="7">
                  <c:v>3.01</c:v>
                </c:pt>
                <c:pt idx="8">
                  <c:v>3.02</c:v>
                </c:pt>
                <c:pt idx="9">
                  <c:v>3.07</c:v>
                </c:pt>
                <c:pt idx="10">
                  <c:v>3.11</c:v>
                </c:pt>
                <c:pt idx="11">
                  <c:v>3.13</c:v>
                </c:pt>
                <c:pt idx="12">
                  <c:v>3.12</c:v>
                </c:pt>
                <c:pt idx="13">
                  <c:v>3.07</c:v>
                </c:pt>
                <c:pt idx="14">
                  <c:v>3</c:v>
                </c:pt>
                <c:pt idx="15">
                  <c:v>2.88</c:v>
                </c:pt>
                <c:pt idx="16">
                  <c:v>2.71</c:v>
                </c:pt>
                <c:pt idx="17">
                  <c:v>2.5</c:v>
                </c:pt>
                <c:pt idx="18">
                  <c:v>2.36</c:v>
                </c:pt>
                <c:pt idx="19">
                  <c:v>2.59</c:v>
                </c:pt>
                <c:pt idx="20">
                  <c:v>3.62</c:v>
                </c:pt>
                <c:pt idx="21">
                  <c:v>5.62</c:v>
                </c:pt>
                <c:pt idx="22">
                  <c:v>8.11</c:v>
                </c:pt>
                <c:pt idx="23">
                  <c:v>10.55</c:v>
                </c:pt>
                <c:pt idx="24">
                  <c:v>12.56</c:v>
                </c:pt>
                <c:pt idx="25">
                  <c:v>13.97</c:v>
                </c:pt>
                <c:pt idx="26">
                  <c:v>15</c:v>
                </c:pt>
                <c:pt idx="27">
                  <c:v>15.77</c:v>
                </c:pt>
                <c:pt idx="28">
                  <c:v>15.81</c:v>
                </c:pt>
                <c:pt idx="29">
                  <c:v>15.98</c:v>
                </c:pt>
                <c:pt idx="30">
                  <c:v>13.73</c:v>
                </c:pt>
                <c:pt idx="31">
                  <c:v>9.86</c:v>
                </c:pt>
                <c:pt idx="32">
                  <c:v>0</c:v>
                </c:pt>
                <c:pt idx="33">
                  <c:v>-2</c:v>
                </c:pt>
                <c:pt idx="34">
                  <c:v>-3</c:v>
                </c:pt>
                <c:pt idx="35">
                  <c:v>-3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Sheet1!$K$5:$K$40</c:f>
              <c:numCache>
                <c:ptCount val="36"/>
                <c:pt idx="10">
                  <c:v>3.11</c:v>
                </c:pt>
                <c:pt idx="11">
                  <c:v>3.37</c:v>
                </c:pt>
                <c:pt idx="12">
                  <c:v>3.63</c:v>
                </c:pt>
                <c:pt idx="13">
                  <c:v>3.87</c:v>
                </c:pt>
                <c:pt idx="14">
                  <c:v>4.07</c:v>
                </c:pt>
                <c:pt idx="15">
                  <c:v>4.31</c:v>
                </c:pt>
                <c:pt idx="16">
                  <c:v>4.66</c:v>
                </c:pt>
                <c:pt idx="17">
                  <c:v>5.12</c:v>
                </c:pt>
                <c:pt idx="18">
                  <c:v>5.6</c:v>
                </c:pt>
                <c:pt idx="19">
                  <c:v>6</c:v>
                </c:pt>
                <c:pt idx="20">
                  <c:v>6.27</c:v>
                </c:pt>
                <c:pt idx="21">
                  <c:v>6.32</c:v>
                </c:pt>
                <c:pt idx="31">
                  <c:v>9.3</c:v>
                </c:pt>
                <c:pt idx="32">
                  <c:v>8.49</c:v>
                </c:pt>
                <c:pt idx="33">
                  <c:v>7.62</c:v>
                </c:pt>
                <c:pt idx="34">
                  <c:v>6.51</c:v>
                </c:pt>
                <c:pt idx="35">
                  <c:v>5.49</c:v>
                </c:pt>
              </c:numCache>
            </c:numRef>
          </c:val>
          <c:smooth val="0"/>
        </c:ser>
        <c:axId val="63013283"/>
        <c:axId val="30248636"/>
      </c:line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48636"/>
        <c:crosses val="autoZero"/>
        <c:auto val="1"/>
        <c:lblOffset val="100"/>
        <c:noMultiLvlLbl val="0"/>
      </c:catAx>
      <c:valAx>
        <c:axId val="30248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13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5"/>
          <c:w val="0.8295"/>
          <c:h val="0.974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CM 4228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Sheet1!$T$5:$T$40</c:f>
              <c:numCache>
                <c:ptCount val="36"/>
                <c:pt idx="0">
                  <c:v>2.603824475504913</c:v>
                </c:pt>
                <c:pt idx="1">
                  <c:v>7.449835961559607</c:v>
                </c:pt>
                <c:pt idx="2">
                  <c:v>9.664723319485434</c:v>
                </c:pt>
                <c:pt idx="3">
                  <c:v>10.791035348768894</c:v>
                </c:pt>
                <c:pt idx="4">
                  <c:v>11.581750622787842</c:v>
                </c:pt>
                <c:pt idx="5">
                  <c:v>12.253729323017918</c:v>
                </c:pt>
                <c:pt idx="6">
                  <c:v>12.958334164594872</c:v>
                </c:pt>
                <c:pt idx="7">
                  <c:v>13.672600858671808</c:v>
                </c:pt>
                <c:pt idx="8">
                  <c:v>14.281192370829345</c:v>
                </c:pt>
                <c:pt idx="9">
                  <c:v>14.76553586215663</c:v>
                </c:pt>
                <c:pt idx="10">
                  <c:v>15.145478706080544</c:v>
                </c:pt>
                <c:pt idx="11">
                  <c:v>15.392877219493327</c:v>
                </c:pt>
                <c:pt idx="12">
                  <c:v>15.578829796356702</c:v>
                </c:pt>
                <c:pt idx="13">
                  <c:v>15.691524597890666</c:v>
                </c:pt>
                <c:pt idx="14">
                  <c:v>15.681916037539782</c:v>
                </c:pt>
                <c:pt idx="15">
                  <c:v>15.72353452792511</c:v>
                </c:pt>
                <c:pt idx="16">
                  <c:v>15.768087488916626</c:v>
                </c:pt>
                <c:pt idx="17">
                  <c:v>15.773213151519052</c:v>
                </c:pt>
                <c:pt idx="18">
                  <c:v>15.768873275864514</c:v>
                </c:pt>
                <c:pt idx="19">
                  <c:v>15.726367018946917</c:v>
                </c:pt>
                <c:pt idx="20">
                  <c:v>15.630593909252147</c:v>
                </c:pt>
                <c:pt idx="21">
                  <c:v>15.447865677012341</c:v>
                </c:pt>
                <c:pt idx="22">
                  <c:v>15.192385936073622</c:v>
                </c:pt>
                <c:pt idx="23">
                  <c:v>14.839790041016807</c:v>
                </c:pt>
                <c:pt idx="24">
                  <c:v>14.475442775304188</c:v>
                </c:pt>
                <c:pt idx="25">
                  <c:v>14.153415333362782</c:v>
                </c:pt>
                <c:pt idx="26">
                  <c:v>13.887613326979485</c:v>
                </c:pt>
                <c:pt idx="27">
                  <c:v>13.637739027639311</c:v>
                </c:pt>
                <c:pt idx="28">
                  <c:v>13.398564766761455</c:v>
                </c:pt>
                <c:pt idx="29">
                  <c:v>13.192455504937206</c:v>
                </c:pt>
                <c:pt idx="30">
                  <c:v>13.024489271829552</c:v>
                </c:pt>
                <c:pt idx="31">
                  <c:v>12.870930108436701</c:v>
                </c:pt>
                <c:pt idx="32">
                  <c:v>12.652231926008604</c:v>
                </c:pt>
                <c:pt idx="33">
                  <c:v>12.336154557389792</c:v>
                </c:pt>
                <c:pt idx="34">
                  <c:v>11.898134074500163</c:v>
                </c:pt>
                <c:pt idx="35">
                  <c:v>11.332432174631053</c:v>
                </c:pt>
              </c:numCache>
            </c:numRef>
          </c:val>
          <c:smooth val="0"/>
        </c:ser>
        <c:ser>
          <c:idx val="2"/>
          <c:order val="2"/>
          <c:tx>
            <c:v>CM 4248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Sheet1!$H$5:$H$40</c:f>
              <c:numCache>
                <c:ptCount val="36"/>
                <c:pt idx="0">
                  <c:v>10.707474529130875</c:v>
                </c:pt>
                <c:pt idx="1">
                  <c:v>11.445453850343297</c:v>
                </c:pt>
                <c:pt idx="2">
                  <c:v>12.04118118810278</c:v>
                </c:pt>
                <c:pt idx="3">
                  <c:v>12.609191589291772</c:v>
                </c:pt>
                <c:pt idx="4">
                  <c:v>12.825838459995419</c:v>
                </c:pt>
                <c:pt idx="5">
                  <c:v>12.95306251131962</c:v>
                </c:pt>
                <c:pt idx="6">
                  <c:v>12.81850667411211</c:v>
                </c:pt>
                <c:pt idx="7">
                  <c:v>12.738194828839182</c:v>
                </c:pt>
                <c:pt idx="8">
                  <c:v>12.652360833035235</c:v>
                </c:pt>
                <c:pt idx="9">
                  <c:v>12.58155765533623</c:v>
                </c:pt>
                <c:pt idx="10">
                  <c:v>12.533446661273931</c:v>
                </c:pt>
                <c:pt idx="11">
                  <c:v>12.50624000975508</c:v>
                </c:pt>
                <c:pt idx="12">
                  <c:v>12.515484896171099</c:v>
                </c:pt>
                <c:pt idx="13">
                  <c:v>12.56060238763748</c:v>
                </c:pt>
                <c:pt idx="14">
                  <c:v>12.63792732065924</c:v>
                </c:pt>
                <c:pt idx="15">
                  <c:v>12.736044021776223</c:v>
                </c:pt>
                <c:pt idx="16">
                  <c:v>12.864552327061743</c:v>
                </c:pt>
                <c:pt idx="17">
                  <c:v>13.020739163692948</c:v>
                </c:pt>
                <c:pt idx="18">
                  <c:v>13.206318534679959</c:v>
                </c:pt>
                <c:pt idx="19">
                  <c:v>13.414316375524372</c:v>
                </c:pt>
                <c:pt idx="20">
                  <c:v>13.62877256615947</c:v>
                </c:pt>
                <c:pt idx="21">
                  <c:v>13.842029219486522</c:v>
                </c:pt>
                <c:pt idx="22">
                  <c:v>14.019802203012198</c:v>
                </c:pt>
                <c:pt idx="23">
                  <c:v>14.184700269255263</c:v>
                </c:pt>
                <c:pt idx="24">
                  <c:v>14.38901409769332</c:v>
                </c:pt>
                <c:pt idx="25">
                  <c:v>14.639174670032965</c:v>
                </c:pt>
                <c:pt idx="26">
                  <c:v>14.782533984234373</c:v>
                </c:pt>
                <c:pt idx="27">
                  <c:v>14.583619779478095</c:v>
                </c:pt>
                <c:pt idx="28">
                  <c:v>14.355597301314571</c:v>
                </c:pt>
                <c:pt idx="29">
                  <c:v>14.616548625306882</c:v>
                </c:pt>
                <c:pt idx="30">
                  <c:v>13.217328194151534</c:v>
                </c:pt>
                <c:pt idx="31">
                  <c:v>10.227005629376949</c:v>
                </c:pt>
                <c:pt idx="32">
                  <c:v>4.537902230946958</c:v>
                </c:pt>
                <c:pt idx="33">
                  <c:v>5.164221223183379</c:v>
                </c:pt>
                <c:pt idx="34">
                  <c:v>1.8475415333835095</c:v>
                </c:pt>
                <c:pt idx="35">
                  <c:v>1.650891424219191</c:v>
                </c:pt>
              </c:numCache>
            </c:numRef>
          </c:val>
          <c:smooth val="0"/>
        </c:ser>
        <c:ser>
          <c:idx val="3"/>
          <c:order val="3"/>
          <c:tx>
            <c:v>DAT-75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Sheet1!$AR$5:$AR$40</c:f>
              <c:numCache>
                <c:ptCount val="36"/>
                <c:pt idx="0">
                  <c:v>10.232573704546953</c:v>
                </c:pt>
                <c:pt idx="1">
                  <c:v>10.594514846454782</c:v>
                </c:pt>
                <c:pt idx="2">
                  <c:v>10.93480325203781</c:v>
                </c:pt>
                <c:pt idx="3">
                  <c:v>11.24125460611882</c:v>
                </c:pt>
                <c:pt idx="4">
                  <c:v>11.534316793207877</c:v>
                </c:pt>
                <c:pt idx="5">
                  <c:v>11.801571503788097</c:v>
                </c:pt>
                <c:pt idx="6">
                  <c:v>12.057885882596635</c:v>
                </c:pt>
                <c:pt idx="7">
                  <c:v>12.303523243092988</c:v>
                </c:pt>
                <c:pt idx="8">
                  <c:v>12.558023281892375</c:v>
                </c:pt>
                <c:pt idx="9">
                  <c:v>12.81057663046851</c:v>
                </c:pt>
                <c:pt idx="10">
                  <c:v>13.06193692256631</c:v>
                </c:pt>
                <c:pt idx="11">
                  <c:v>13.305145328473385</c:v>
                </c:pt>
                <c:pt idx="12">
                  <c:v>13.538320057031477</c:v>
                </c:pt>
                <c:pt idx="13">
                  <c:v>13.785607136954841</c:v>
                </c:pt>
                <c:pt idx="14">
                  <c:v>14.030480270294381</c:v>
                </c:pt>
                <c:pt idx="15">
                  <c:v>14.26809433522823</c:v>
                </c:pt>
                <c:pt idx="16">
                  <c:v>14.48502843001229</c:v>
                </c:pt>
                <c:pt idx="17">
                  <c:v>14.707829326706554</c:v>
                </c:pt>
                <c:pt idx="18">
                  <c:v>14.955382408812161</c:v>
                </c:pt>
                <c:pt idx="19">
                  <c:v>15.2233073539291</c:v>
                </c:pt>
                <c:pt idx="20">
                  <c:v>15.48534281535862</c:v>
                </c:pt>
                <c:pt idx="21">
                  <c:v>15.69787428475878</c:v>
                </c:pt>
                <c:pt idx="22">
                  <c:v>15.851528521447579</c:v>
                </c:pt>
                <c:pt idx="23">
                  <c:v>16.04257848959919</c:v>
                </c:pt>
                <c:pt idx="24">
                  <c:v>16.316781584225602</c:v>
                </c:pt>
                <c:pt idx="25">
                  <c:v>16.617555639720287</c:v>
                </c:pt>
                <c:pt idx="26">
                  <c:v>16.781106282659557</c:v>
                </c:pt>
                <c:pt idx="27">
                  <c:v>16.770380767975798</c:v>
                </c:pt>
                <c:pt idx="28">
                  <c:v>16.757373629789956</c:v>
                </c:pt>
                <c:pt idx="29">
                  <c:v>16.89332808077678</c:v>
                </c:pt>
                <c:pt idx="30">
                  <c:v>17.005991638169313</c:v>
                </c:pt>
                <c:pt idx="31">
                  <c:v>16.72831353376604</c:v>
                </c:pt>
                <c:pt idx="32">
                  <c:v>16.24162699708721</c:v>
                </c:pt>
                <c:pt idx="33">
                  <c:v>15.85208325189609</c:v>
                </c:pt>
                <c:pt idx="34">
                  <c:v>14.998338405887356</c:v>
                </c:pt>
                <c:pt idx="35">
                  <c:v>14.110455107065258</c:v>
                </c:pt>
              </c:numCache>
            </c:numRef>
          </c:val>
          <c:smooth val="0"/>
        </c:ser>
        <c:ser>
          <c:idx val="4"/>
          <c:order val="4"/>
          <c:tx>
            <c:v>CM-3671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Sheet1!$DL$5:$DL$40</c:f>
              <c:numCache>
                <c:ptCount val="36"/>
                <c:pt idx="0">
                  <c:v>6.604927325600807</c:v>
                </c:pt>
                <c:pt idx="1">
                  <c:v>8.432584993122092</c:v>
                </c:pt>
                <c:pt idx="2">
                  <c:v>10.174693809736835</c:v>
                </c:pt>
                <c:pt idx="3">
                  <c:v>9.971873271304663</c:v>
                </c:pt>
                <c:pt idx="4">
                  <c:v>10.80485478884087</c:v>
                </c:pt>
                <c:pt idx="5">
                  <c:v>10.911463219996115</c:v>
                </c:pt>
                <c:pt idx="6">
                  <c:v>11.832349436909892</c:v>
                </c:pt>
                <c:pt idx="7">
                  <c:v>12.171746637725859</c:v>
                </c:pt>
                <c:pt idx="8">
                  <c:v>12.164344176919364</c:v>
                </c:pt>
                <c:pt idx="9">
                  <c:v>12.15940602752879</c:v>
                </c:pt>
                <c:pt idx="10">
                  <c:v>12.381257696236569</c:v>
                </c:pt>
                <c:pt idx="11">
                  <c:v>12.584486752548882</c:v>
                </c:pt>
                <c:pt idx="12">
                  <c:v>12.640966514943946</c:v>
                </c:pt>
                <c:pt idx="13">
                  <c:v>12.64256339551513</c:v>
                </c:pt>
                <c:pt idx="14">
                  <c:v>12.625529815277575</c:v>
                </c:pt>
                <c:pt idx="15">
                  <c:v>12.591117658947653</c:v>
                </c:pt>
                <c:pt idx="16">
                  <c:v>12.487283441479708</c:v>
                </c:pt>
                <c:pt idx="17">
                  <c:v>12.414329278361677</c:v>
                </c:pt>
                <c:pt idx="18">
                  <c:v>12.66261563166732</c:v>
                </c:pt>
                <c:pt idx="19">
                  <c:v>13.103374660476515</c:v>
                </c:pt>
                <c:pt idx="20">
                  <c:v>13.586334018081198</c:v>
                </c:pt>
                <c:pt idx="21">
                  <c:v>13.995342054202554</c:v>
                </c:pt>
                <c:pt idx="22">
                  <c:v>14.20552426963019</c:v>
                </c:pt>
                <c:pt idx="23">
                  <c:v>14.208137895955021</c:v>
                </c:pt>
                <c:pt idx="24">
                  <c:v>14.122098766846573</c:v>
                </c:pt>
                <c:pt idx="25">
                  <c:v>14.26615242190536</c:v>
                </c:pt>
                <c:pt idx="26">
                  <c:v>14.349017831551597</c:v>
                </c:pt>
                <c:pt idx="27">
                  <c:v>13.838146298396806</c:v>
                </c:pt>
                <c:pt idx="28">
                  <c:v>11.71611189406863</c:v>
                </c:pt>
                <c:pt idx="29">
                  <c:v>9.599094594488607</c:v>
                </c:pt>
                <c:pt idx="30">
                  <c:v>10.815390694183428</c:v>
                </c:pt>
                <c:pt idx="31">
                  <c:v>8.569453103801779</c:v>
                </c:pt>
                <c:pt idx="32">
                  <c:v>0.2576909322436256</c:v>
                </c:pt>
                <c:pt idx="33">
                  <c:v>-2.978371389673615</c:v>
                </c:pt>
                <c:pt idx="34">
                  <c:v>-3.213860512997596</c:v>
                </c:pt>
                <c:pt idx="35">
                  <c:v>-3.1848243783567067</c:v>
                </c:pt>
              </c:numCache>
            </c:numRef>
          </c:val>
          <c:smooth val="0"/>
        </c:ser>
        <c:axId val="50602221"/>
        <c:axId val="52766806"/>
      </c:line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66806"/>
        <c:crosses val="autoZero"/>
        <c:auto val="1"/>
        <c:lblOffset val="100"/>
        <c:noMultiLvlLbl val="0"/>
      </c:catAx>
      <c:valAx>
        <c:axId val="52766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02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5"/>
          <c:w val="0.8295"/>
          <c:h val="0.974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CM 4228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Sheet1!$T$5:$T$40</c:f>
              <c:numCache>
                <c:ptCount val="36"/>
                <c:pt idx="0">
                  <c:v>2.603824475504913</c:v>
                </c:pt>
                <c:pt idx="1">
                  <c:v>7.449835961559607</c:v>
                </c:pt>
                <c:pt idx="2">
                  <c:v>9.664723319485434</c:v>
                </c:pt>
                <c:pt idx="3">
                  <c:v>10.791035348768894</c:v>
                </c:pt>
                <c:pt idx="4">
                  <c:v>11.581750622787842</c:v>
                </c:pt>
                <c:pt idx="5">
                  <c:v>12.253729323017918</c:v>
                </c:pt>
                <c:pt idx="6">
                  <c:v>12.958334164594872</c:v>
                </c:pt>
                <c:pt idx="7">
                  <c:v>13.672600858671808</c:v>
                </c:pt>
                <c:pt idx="8">
                  <c:v>14.281192370829345</c:v>
                </c:pt>
                <c:pt idx="9">
                  <c:v>14.76553586215663</c:v>
                </c:pt>
                <c:pt idx="10">
                  <c:v>15.145478706080544</c:v>
                </c:pt>
                <c:pt idx="11">
                  <c:v>15.392877219493327</c:v>
                </c:pt>
                <c:pt idx="12">
                  <c:v>15.578829796356702</c:v>
                </c:pt>
                <c:pt idx="13">
                  <c:v>15.691524597890666</c:v>
                </c:pt>
                <c:pt idx="14">
                  <c:v>15.681916037539782</c:v>
                </c:pt>
                <c:pt idx="15">
                  <c:v>15.72353452792511</c:v>
                </c:pt>
                <c:pt idx="16">
                  <c:v>15.768087488916626</c:v>
                </c:pt>
                <c:pt idx="17">
                  <c:v>15.773213151519052</c:v>
                </c:pt>
                <c:pt idx="18">
                  <c:v>15.768873275864514</c:v>
                </c:pt>
                <c:pt idx="19">
                  <c:v>15.726367018946917</c:v>
                </c:pt>
                <c:pt idx="20">
                  <c:v>15.630593909252147</c:v>
                </c:pt>
                <c:pt idx="21">
                  <c:v>15.447865677012341</c:v>
                </c:pt>
                <c:pt idx="22">
                  <c:v>15.192385936073622</c:v>
                </c:pt>
                <c:pt idx="23">
                  <c:v>14.839790041016807</c:v>
                </c:pt>
                <c:pt idx="24">
                  <c:v>14.475442775304188</c:v>
                </c:pt>
                <c:pt idx="25">
                  <c:v>14.153415333362782</c:v>
                </c:pt>
                <c:pt idx="26">
                  <c:v>13.887613326979485</c:v>
                </c:pt>
                <c:pt idx="27">
                  <c:v>13.637739027639311</c:v>
                </c:pt>
                <c:pt idx="28">
                  <c:v>13.398564766761455</c:v>
                </c:pt>
                <c:pt idx="29">
                  <c:v>13.192455504937206</c:v>
                </c:pt>
                <c:pt idx="30">
                  <c:v>13.024489271829552</c:v>
                </c:pt>
                <c:pt idx="31">
                  <c:v>12.870930108436701</c:v>
                </c:pt>
                <c:pt idx="32">
                  <c:v>12.652231926008604</c:v>
                </c:pt>
                <c:pt idx="33">
                  <c:v>12.336154557389792</c:v>
                </c:pt>
                <c:pt idx="34">
                  <c:v>11.898134074500163</c:v>
                </c:pt>
                <c:pt idx="35">
                  <c:v>11.332432174631053</c:v>
                </c:pt>
              </c:numCache>
            </c:numRef>
          </c:val>
          <c:smooth val="0"/>
        </c:ser>
        <c:ser>
          <c:idx val="2"/>
          <c:order val="2"/>
          <c:tx>
            <c:v>CM 4248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Sheet1!$H$5:$H$40</c:f>
              <c:numCache>
                <c:ptCount val="36"/>
                <c:pt idx="0">
                  <c:v>10.707474529130875</c:v>
                </c:pt>
                <c:pt idx="1">
                  <c:v>11.445453850343297</c:v>
                </c:pt>
                <c:pt idx="2">
                  <c:v>12.04118118810278</c:v>
                </c:pt>
                <c:pt idx="3">
                  <c:v>12.609191589291772</c:v>
                </c:pt>
                <c:pt idx="4">
                  <c:v>12.825838459995419</c:v>
                </c:pt>
                <c:pt idx="5">
                  <c:v>12.95306251131962</c:v>
                </c:pt>
                <c:pt idx="6">
                  <c:v>12.81850667411211</c:v>
                </c:pt>
                <c:pt idx="7">
                  <c:v>12.738194828839182</c:v>
                </c:pt>
                <c:pt idx="8">
                  <c:v>12.652360833035235</c:v>
                </c:pt>
                <c:pt idx="9">
                  <c:v>12.58155765533623</c:v>
                </c:pt>
                <c:pt idx="10">
                  <c:v>12.533446661273931</c:v>
                </c:pt>
                <c:pt idx="11">
                  <c:v>12.50624000975508</c:v>
                </c:pt>
                <c:pt idx="12">
                  <c:v>12.515484896171099</c:v>
                </c:pt>
                <c:pt idx="13">
                  <c:v>12.56060238763748</c:v>
                </c:pt>
                <c:pt idx="14">
                  <c:v>12.63792732065924</c:v>
                </c:pt>
                <c:pt idx="15">
                  <c:v>12.736044021776223</c:v>
                </c:pt>
                <c:pt idx="16">
                  <c:v>12.864552327061743</c:v>
                </c:pt>
                <c:pt idx="17">
                  <c:v>13.020739163692948</c:v>
                </c:pt>
                <c:pt idx="18">
                  <c:v>13.206318534679959</c:v>
                </c:pt>
                <c:pt idx="19">
                  <c:v>13.414316375524372</c:v>
                </c:pt>
                <c:pt idx="20">
                  <c:v>13.62877256615947</c:v>
                </c:pt>
                <c:pt idx="21">
                  <c:v>13.842029219486522</c:v>
                </c:pt>
                <c:pt idx="22">
                  <c:v>14.019802203012198</c:v>
                </c:pt>
                <c:pt idx="23">
                  <c:v>14.184700269255263</c:v>
                </c:pt>
                <c:pt idx="24">
                  <c:v>14.38901409769332</c:v>
                </c:pt>
                <c:pt idx="25">
                  <c:v>14.639174670032965</c:v>
                </c:pt>
                <c:pt idx="26">
                  <c:v>14.782533984234373</c:v>
                </c:pt>
                <c:pt idx="27">
                  <c:v>14.583619779478095</c:v>
                </c:pt>
                <c:pt idx="28">
                  <c:v>14.355597301314571</c:v>
                </c:pt>
                <c:pt idx="29">
                  <c:v>14.616548625306882</c:v>
                </c:pt>
                <c:pt idx="30">
                  <c:v>13.217328194151534</c:v>
                </c:pt>
                <c:pt idx="31">
                  <c:v>10.227005629376949</c:v>
                </c:pt>
                <c:pt idx="32">
                  <c:v>4.537902230946958</c:v>
                </c:pt>
                <c:pt idx="33">
                  <c:v>5.164221223183379</c:v>
                </c:pt>
                <c:pt idx="34">
                  <c:v>1.8475415333835095</c:v>
                </c:pt>
                <c:pt idx="35">
                  <c:v>1.650891424219191</c:v>
                </c:pt>
              </c:numCache>
            </c:numRef>
          </c:val>
          <c:smooth val="0"/>
        </c:ser>
        <c:ser>
          <c:idx val="3"/>
          <c:order val="3"/>
          <c:tx>
            <c:v>DAT-75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Sheet1!$AR$5:$AR$40</c:f>
              <c:numCache>
                <c:ptCount val="36"/>
                <c:pt idx="0">
                  <c:v>10.232573704546953</c:v>
                </c:pt>
                <c:pt idx="1">
                  <c:v>10.594514846454782</c:v>
                </c:pt>
                <c:pt idx="2">
                  <c:v>10.93480325203781</c:v>
                </c:pt>
                <c:pt idx="3">
                  <c:v>11.24125460611882</c:v>
                </c:pt>
                <c:pt idx="4">
                  <c:v>11.534316793207877</c:v>
                </c:pt>
                <c:pt idx="5">
                  <c:v>11.801571503788097</c:v>
                </c:pt>
                <c:pt idx="6">
                  <c:v>12.057885882596635</c:v>
                </c:pt>
                <c:pt idx="7">
                  <c:v>12.303523243092988</c:v>
                </c:pt>
                <c:pt idx="8">
                  <c:v>12.558023281892375</c:v>
                </c:pt>
                <c:pt idx="9">
                  <c:v>12.81057663046851</c:v>
                </c:pt>
                <c:pt idx="10">
                  <c:v>13.06193692256631</c:v>
                </c:pt>
                <c:pt idx="11">
                  <c:v>13.305145328473385</c:v>
                </c:pt>
                <c:pt idx="12">
                  <c:v>13.538320057031477</c:v>
                </c:pt>
                <c:pt idx="13">
                  <c:v>13.785607136954841</c:v>
                </c:pt>
                <c:pt idx="14">
                  <c:v>14.030480270294381</c:v>
                </c:pt>
                <c:pt idx="15">
                  <c:v>14.26809433522823</c:v>
                </c:pt>
                <c:pt idx="16">
                  <c:v>14.48502843001229</c:v>
                </c:pt>
                <c:pt idx="17">
                  <c:v>14.707829326706554</c:v>
                </c:pt>
                <c:pt idx="18">
                  <c:v>14.955382408812161</c:v>
                </c:pt>
                <c:pt idx="19">
                  <c:v>15.2233073539291</c:v>
                </c:pt>
                <c:pt idx="20">
                  <c:v>15.48534281535862</c:v>
                </c:pt>
                <c:pt idx="21">
                  <c:v>15.69787428475878</c:v>
                </c:pt>
                <c:pt idx="22">
                  <c:v>15.851528521447579</c:v>
                </c:pt>
                <c:pt idx="23">
                  <c:v>16.04257848959919</c:v>
                </c:pt>
                <c:pt idx="24">
                  <c:v>16.316781584225602</c:v>
                </c:pt>
                <c:pt idx="25">
                  <c:v>16.617555639720287</c:v>
                </c:pt>
                <c:pt idx="26">
                  <c:v>16.781106282659557</c:v>
                </c:pt>
                <c:pt idx="27">
                  <c:v>16.770380767975798</c:v>
                </c:pt>
                <c:pt idx="28">
                  <c:v>16.757373629789956</c:v>
                </c:pt>
                <c:pt idx="29">
                  <c:v>16.89332808077678</c:v>
                </c:pt>
                <c:pt idx="30">
                  <c:v>17.005991638169313</c:v>
                </c:pt>
                <c:pt idx="31">
                  <c:v>16.72831353376604</c:v>
                </c:pt>
                <c:pt idx="32">
                  <c:v>16.24162699708721</c:v>
                </c:pt>
                <c:pt idx="33">
                  <c:v>15.85208325189609</c:v>
                </c:pt>
                <c:pt idx="34">
                  <c:v>14.998338405887356</c:v>
                </c:pt>
                <c:pt idx="35">
                  <c:v>14.110455107065258</c:v>
                </c:pt>
              </c:numCache>
            </c:numRef>
          </c:val>
          <c:smooth val="0"/>
        </c:ser>
        <c:ser>
          <c:idx val="4"/>
          <c:order val="4"/>
          <c:tx>
            <c:v>3671raw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Sheet1!$DM$5:$DM$40</c:f>
              <c:numCache>
                <c:ptCount val="36"/>
              </c:numCache>
            </c:numRef>
          </c:val>
          <c:smooth val="0"/>
        </c:ser>
        <c:ser>
          <c:idx val="5"/>
          <c:order val="5"/>
          <c:tx>
            <c:v>3671net1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Sheet1!$EA$5:$EA$40</c:f>
              <c:numCache>
                <c:ptCount val="36"/>
                <c:pt idx="0">
                  <c:v>7.534560435659335</c:v>
                </c:pt>
                <c:pt idx="1">
                  <c:v>8.663836503629868</c:v>
                </c:pt>
                <c:pt idx="2">
                  <c:v>9.449719928731147</c:v>
                </c:pt>
                <c:pt idx="3">
                  <c:v>10.848546327029375</c:v>
                </c:pt>
                <c:pt idx="4">
                  <c:v>11.641830750220684</c:v>
                </c:pt>
                <c:pt idx="5">
                  <c:v>10.974984014778448</c:v>
                </c:pt>
                <c:pt idx="6">
                  <c:v>12.066209670181838</c:v>
                </c:pt>
                <c:pt idx="7">
                  <c:v>12.47077949718029</c:v>
                </c:pt>
                <c:pt idx="8">
                  <c:v>12.571790248264659</c:v>
                </c:pt>
                <c:pt idx="9">
                  <c:v>12.606503293063733</c:v>
                </c:pt>
                <c:pt idx="10">
                  <c:v>12.605636891703385</c:v>
                </c:pt>
                <c:pt idx="11">
                  <c:v>12.603231120367258</c:v>
                </c:pt>
                <c:pt idx="12">
                  <c:v>12.61655014182929</c:v>
                </c:pt>
                <c:pt idx="13">
                  <c:v>12.658335889264034</c:v>
                </c:pt>
                <c:pt idx="14">
                  <c:v>12.71628655511337</c:v>
                </c:pt>
                <c:pt idx="15">
                  <c:v>12.788057380391386</c:v>
                </c:pt>
                <c:pt idx="16">
                  <c:v>12.87536433439826</c:v>
                </c:pt>
                <c:pt idx="17">
                  <c:v>13.004662574295594</c:v>
                </c:pt>
                <c:pt idx="18">
                  <c:v>13.212952308139633</c:v>
                </c:pt>
                <c:pt idx="19">
                  <c:v>13.550669324730341</c:v>
                </c:pt>
                <c:pt idx="20">
                  <c:v>13.972739457400962</c:v>
                </c:pt>
                <c:pt idx="21">
                  <c:v>14.273989432178059</c:v>
                </c:pt>
                <c:pt idx="22">
                  <c:v>14.40082219607894</c:v>
                </c:pt>
                <c:pt idx="23">
                  <c:v>14.431977927225297</c:v>
                </c:pt>
                <c:pt idx="24">
                  <c:v>14.453790424864446</c:v>
                </c:pt>
                <c:pt idx="25">
                  <c:v>14.54425496554893</c:v>
                </c:pt>
                <c:pt idx="26">
                  <c:v>14.688465866554147</c:v>
                </c:pt>
                <c:pt idx="27">
                  <c:v>14.270734703802738</c:v>
                </c:pt>
                <c:pt idx="28">
                  <c:v>12.789601453779895</c:v>
                </c:pt>
                <c:pt idx="29">
                  <c:v>11.375476540341811</c:v>
                </c:pt>
                <c:pt idx="30">
                  <c:v>11.338602927931083</c:v>
                </c:pt>
                <c:pt idx="31">
                  <c:v>9.256723445415906</c:v>
                </c:pt>
                <c:pt idx="32">
                  <c:v>1.7663522453214302</c:v>
                </c:pt>
                <c:pt idx="33">
                  <c:v>-4.787955924106745</c:v>
                </c:pt>
                <c:pt idx="34">
                  <c:v>-6.268886410134492</c:v>
                </c:pt>
                <c:pt idx="35">
                  <c:v>-5.230612060130333</c:v>
                </c:pt>
              </c:numCache>
            </c:numRef>
          </c:val>
          <c:smooth val="0"/>
        </c:ser>
        <c:ser>
          <c:idx val="6"/>
          <c:order val="6"/>
          <c:tx>
            <c:v>3671net2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Sheet1!$DV$5:$DV$40</c:f>
              <c:numCache>
                <c:ptCount val="36"/>
                <c:pt idx="0">
                  <c:v>6.604927325600807</c:v>
                </c:pt>
                <c:pt idx="1">
                  <c:v>8.432584993122092</c:v>
                </c:pt>
                <c:pt idx="2">
                  <c:v>10.174693809736835</c:v>
                </c:pt>
                <c:pt idx="3">
                  <c:v>9.971873271304663</c:v>
                </c:pt>
                <c:pt idx="4">
                  <c:v>10.80485478884087</c:v>
                </c:pt>
                <c:pt idx="5">
                  <c:v>10.911463219996115</c:v>
                </c:pt>
                <c:pt idx="6">
                  <c:v>11.832349436909892</c:v>
                </c:pt>
                <c:pt idx="7">
                  <c:v>12.171746637725859</c:v>
                </c:pt>
                <c:pt idx="8">
                  <c:v>12.164344176919364</c:v>
                </c:pt>
                <c:pt idx="9">
                  <c:v>12.15940602752879</c:v>
                </c:pt>
                <c:pt idx="10">
                  <c:v>12.381257696236569</c:v>
                </c:pt>
                <c:pt idx="11">
                  <c:v>12.584486752548882</c:v>
                </c:pt>
                <c:pt idx="12">
                  <c:v>12.640966514943946</c:v>
                </c:pt>
                <c:pt idx="13">
                  <c:v>12.64256339551513</c:v>
                </c:pt>
                <c:pt idx="14">
                  <c:v>12.625529815277575</c:v>
                </c:pt>
                <c:pt idx="15">
                  <c:v>12.591117658947653</c:v>
                </c:pt>
                <c:pt idx="16">
                  <c:v>12.487283441479708</c:v>
                </c:pt>
                <c:pt idx="17">
                  <c:v>12.414329278361677</c:v>
                </c:pt>
                <c:pt idx="18">
                  <c:v>12.66261563166732</c:v>
                </c:pt>
                <c:pt idx="19">
                  <c:v>13.103374660476515</c:v>
                </c:pt>
                <c:pt idx="20">
                  <c:v>13.586334018081198</c:v>
                </c:pt>
                <c:pt idx="21">
                  <c:v>13.995342054202554</c:v>
                </c:pt>
                <c:pt idx="22">
                  <c:v>14.20552426963019</c:v>
                </c:pt>
                <c:pt idx="23">
                  <c:v>14.208137895955021</c:v>
                </c:pt>
                <c:pt idx="24">
                  <c:v>14.122098766846573</c:v>
                </c:pt>
                <c:pt idx="25">
                  <c:v>14.26615242190536</c:v>
                </c:pt>
                <c:pt idx="26">
                  <c:v>14.349017831551597</c:v>
                </c:pt>
                <c:pt idx="27">
                  <c:v>13.838146298396806</c:v>
                </c:pt>
                <c:pt idx="28">
                  <c:v>11.71611189406863</c:v>
                </c:pt>
                <c:pt idx="29">
                  <c:v>9.599094594488607</c:v>
                </c:pt>
                <c:pt idx="30">
                  <c:v>10.815390694183428</c:v>
                </c:pt>
                <c:pt idx="31">
                  <c:v>8.569453103801779</c:v>
                </c:pt>
                <c:pt idx="32">
                  <c:v>0.2576909322436256</c:v>
                </c:pt>
                <c:pt idx="33">
                  <c:v>-5.688371389673614</c:v>
                </c:pt>
                <c:pt idx="34">
                  <c:v>-5.493860512997596</c:v>
                </c:pt>
                <c:pt idx="35">
                  <c:v>-4.824824378356706</c:v>
                </c:pt>
              </c:numCache>
            </c:numRef>
          </c:val>
          <c:smooth val="0"/>
        </c:ser>
        <c:axId val="5139207"/>
        <c:axId val="46252864"/>
      </c:lineChart>
      <c:catAx>
        <c:axId val="513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52864"/>
        <c:crosses val="autoZero"/>
        <c:auto val="1"/>
        <c:lblOffset val="100"/>
        <c:noMultiLvlLbl val="0"/>
      </c:catAx>
      <c:valAx>
        <c:axId val="46252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9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3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25"/>
          <c:w val="0.8295"/>
          <c:h val="0.9722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CM 3671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Sheet1!$DL$5:$DL$40</c:f>
              <c:numCache>
                <c:ptCount val="36"/>
                <c:pt idx="0">
                  <c:v>6.604927325600807</c:v>
                </c:pt>
                <c:pt idx="1">
                  <c:v>8.432584993122092</c:v>
                </c:pt>
                <c:pt idx="2">
                  <c:v>10.174693809736835</c:v>
                </c:pt>
                <c:pt idx="3">
                  <c:v>9.971873271304663</c:v>
                </c:pt>
                <c:pt idx="4">
                  <c:v>10.80485478884087</c:v>
                </c:pt>
                <c:pt idx="5">
                  <c:v>10.911463219996115</c:v>
                </c:pt>
                <c:pt idx="6">
                  <c:v>11.832349436909892</c:v>
                </c:pt>
                <c:pt idx="7">
                  <c:v>12.171746637725859</c:v>
                </c:pt>
                <c:pt idx="8">
                  <c:v>12.164344176919364</c:v>
                </c:pt>
                <c:pt idx="9">
                  <c:v>12.15940602752879</c:v>
                </c:pt>
                <c:pt idx="10">
                  <c:v>12.381257696236569</c:v>
                </c:pt>
                <c:pt idx="11">
                  <c:v>12.584486752548882</c:v>
                </c:pt>
                <c:pt idx="12">
                  <c:v>12.640966514943946</c:v>
                </c:pt>
                <c:pt idx="13">
                  <c:v>12.64256339551513</c:v>
                </c:pt>
                <c:pt idx="14">
                  <c:v>12.625529815277575</c:v>
                </c:pt>
                <c:pt idx="15">
                  <c:v>12.591117658947653</c:v>
                </c:pt>
                <c:pt idx="16">
                  <c:v>12.487283441479708</c:v>
                </c:pt>
                <c:pt idx="17">
                  <c:v>12.414329278361677</c:v>
                </c:pt>
                <c:pt idx="18">
                  <c:v>12.66261563166732</c:v>
                </c:pt>
                <c:pt idx="19">
                  <c:v>13.103374660476515</c:v>
                </c:pt>
                <c:pt idx="20">
                  <c:v>13.586334018081198</c:v>
                </c:pt>
                <c:pt idx="21">
                  <c:v>13.995342054202554</c:v>
                </c:pt>
                <c:pt idx="22">
                  <c:v>14.20552426963019</c:v>
                </c:pt>
                <c:pt idx="23">
                  <c:v>14.208137895955021</c:v>
                </c:pt>
                <c:pt idx="24">
                  <c:v>14.122098766846573</c:v>
                </c:pt>
                <c:pt idx="25">
                  <c:v>14.26615242190536</c:v>
                </c:pt>
                <c:pt idx="26">
                  <c:v>14.349017831551597</c:v>
                </c:pt>
                <c:pt idx="27">
                  <c:v>13.838146298396806</c:v>
                </c:pt>
                <c:pt idx="28">
                  <c:v>11.71611189406863</c:v>
                </c:pt>
                <c:pt idx="29">
                  <c:v>9.599094594488607</c:v>
                </c:pt>
                <c:pt idx="30">
                  <c:v>10.815390694183428</c:v>
                </c:pt>
                <c:pt idx="31">
                  <c:v>8.569453103801779</c:v>
                </c:pt>
                <c:pt idx="32">
                  <c:v>0.2576909322436256</c:v>
                </c:pt>
                <c:pt idx="33">
                  <c:v>-2.978371389673615</c:v>
                </c:pt>
                <c:pt idx="34">
                  <c:v>-3.213860512997596</c:v>
                </c:pt>
                <c:pt idx="35">
                  <c:v>-3.1848243783567067</c:v>
                </c:pt>
              </c:numCache>
            </c:numRef>
          </c:val>
          <c:smooth val="0"/>
        </c:ser>
        <c:ser>
          <c:idx val="2"/>
          <c:order val="2"/>
          <c:tx>
            <c:v>3671mod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Sheet1!$DQ$5:$DQ$40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13622593"/>
        <c:axId val="55494474"/>
      </c:line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94474"/>
        <c:crosses val="autoZero"/>
        <c:auto val="1"/>
        <c:lblOffset val="100"/>
        <c:noMultiLvlLbl val="0"/>
      </c:catAx>
      <c:valAx>
        <c:axId val="55494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22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5225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3"/>
          <c:w val="0.81475"/>
          <c:h val="0.9542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Sheet1!$AL$89:$AL$100</c:f>
              <c:str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Sheet1!$CJ$138:$CJ$149</c:f>
              <c:numCache>
                <c:ptCount val="12"/>
                <c:pt idx="0">
                  <c:v>-10</c:v>
                </c:pt>
                <c:pt idx="1">
                  <c:v>-10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smooth val="0"/>
        </c:ser>
        <c:ser>
          <c:idx val="6"/>
          <c:order val="1"/>
          <c:tx>
            <c:v>40" rab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Sheet1!$EA$89:$EA$100</c:f>
              <c:numCache>
                <c:ptCount val="12"/>
                <c:pt idx="0">
                  <c:v>-6.148245083230769</c:v>
                </c:pt>
                <c:pt idx="1">
                  <c:v>-4.1183975588150545</c:v>
                </c:pt>
                <c:pt idx="2">
                  <c:v>-2.7140898199716315</c:v>
                </c:pt>
                <c:pt idx="3">
                  <c:v>-1.7117354353994931</c:v>
                </c:pt>
                <c:pt idx="4">
                  <c:v>-1.6391944563497696</c:v>
                </c:pt>
                <c:pt idx="5">
                  <c:v>-2.114789660885756</c:v>
                </c:pt>
                <c:pt idx="6">
                  <c:v>-2.5567530955005964</c:v>
                </c:pt>
                <c:pt idx="7">
                  <c:v>-2.685237775072715</c:v>
                </c:pt>
                <c:pt idx="8">
                  <c:v>-2.870518563309792</c:v>
                </c:pt>
                <c:pt idx="9">
                  <c:v>-3.1379615517477832</c:v>
                </c:pt>
                <c:pt idx="10">
                  <c:v>-3.512563169991729</c:v>
                </c:pt>
                <c:pt idx="11">
                  <c:v>-3.998986580255397</c:v>
                </c:pt>
              </c:numCache>
            </c:numRef>
          </c:val>
          <c:smooth val="0"/>
        </c:ser>
        <c:ser>
          <c:idx val="7"/>
          <c:order val="2"/>
          <c:tx>
            <c:v>Adj rab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Sheet1!$DV$89:$DV$100</c:f>
              <c:numCache>
                <c:ptCount val="12"/>
                <c:pt idx="0">
                  <c:v>-1.5699364005474898</c:v>
                </c:pt>
                <c:pt idx="1">
                  <c:v>-1.5839383287364524</c:v>
                </c:pt>
                <c:pt idx="2">
                  <c:v>-1.5966196947284843</c:v>
                </c:pt>
                <c:pt idx="3">
                  <c:v>-1.6227423803762828</c:v>
                </c:pt>
                <c:pt idx="4">
                  <c:v>-1.6347211361685032</c:v>
                </c:pt>
                <c:pt idx="5">
                  <c:v>0</c:v>
                </c:pt>
                <c:pt idx="6">
                  <c:v>-1.5243298563680205</c:v>
                </c:pt>
                <c:pt idx="7">
                  <c:v>-1.4877127427328674</c:v>
                </c:pt>
                <c:pt idx="8">
                  <c:v>-1.4491944442111002</c:v>
                </c:pt>
                <c:pt idx="9">
                  <c:v>-1.4155889183593526</c:v>
                </c:pt>
                <c:pt idx="10">
                  <c:v>-1.3694640341755855</c:v>
                </c:pt>
                <c:pt idx="11">
                  <c:v>-1.331668048730552</c:v>
                </c:pt>
              </c:numCache>
            </c:numRef>
          </c:val>
          <c:smooth val="0"/>
        </c:ser>
        <c:ser>
          <c:idx val="11"/>
          <c:order val="3"/>
          <c:tx>
            <c:v>Adj dip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Sheet1!$CX$89:$CX$100</c:f>
              <c:numCache>
                <c:ptCount val="12"/>
                <c:pt idx="0">
                  <c:v>0.3383426078570779</c:v>
                </c:pt>
                <c:pt idx="1">
                  <c:v>0.3207493291279153</c:v>
                </c:pt>
                <c:pt idx="2">
                  <c:v>0.3105318317272423</c:v>
                </c:pt>
                <c:pt idx="3">
                  <c:v>0.2881522254847497</c:v>
                </c:pt>
                <c:pt idx="4">
                  <c:v>0.26847606487363196</c:v>
                </c:pt>
                <c:pt idx="5">
                  <c:v>0</c:v>
                </c:pt>
                <c:pt idx="6">
                  <c:v>1.4676896489819313</c:v>
                </c:pt>
                <c:pt idx="7">
                  <c:v>1.4834353993705625</c:v>
                </c:pt>
                <c:pt idx="8">
                  <c:v>1.4887757352883506</c:v>
                </c:pt>
                <c:pt idx="9">
                  <c:v>1.4934953418900325</c:v>
                </c:pt>
                <c:pt idx="10">
                  <c:v>1.4942609534075353</c:v>
                </c:pt>
                <c:pt idx="11">
                  <c:v>1.4880350642954099</c:v>
                </c:pt>
              </c:numCache>
            </c:numRef>
          </c:val>
          <c:smooth val="0"/>
        </c:ser>
        <c:ser>
          <c:idx val="1"/>
          <c:order val="4"/>
          <c:tx>
            <c:v>80" dip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Sheet1!$DC$89:$DC$100</c:f>
              <c:numCache>
                <c:ptCount val="12"/>
                <c:pt idx="0">
                  <c:v>-3.1506546175700705</c:v>
                </c:pt>
                <c:pt idx="1">
                  <c:v>-1.3748225464856803</c:v>
                </c:pt>
                <c:pt idx="2">
                  <c:v>-0.29450880638124044</c:v>
                </c:pt>
                <c:pt idx="3">
                  <c:v>0.2881522254847497</c:v>
                </c:pt>
                <c:pt idx="4">
                  <c:v>0.26799404993562437</c:v>
                </c:pt>
                <c:pt idx="5">
                  <c:v>-0.04846301117818852</c:v>
                </c:pt>
                <c:pt idx="6">
                  <c:v>1.4002143991730271</c:v>
                </c:pt>
                <c:pt idx="7">
                  <c:v>1.4782370303363797</c:v>
                </c:pt>
                <c:pt idx="8">
                  <c:v>1.4618439022565992</c:v>
                </c:pt>
                <c:pt idx="9">
                  <c:v>1.2666042043734929</c:v>
                </c:pt>
                <c:pt idx="10">
                  <c:v>0.8540686020049373</c:v>
                </c:pt>
                <c:pt idx="11">
                  <c:v>0.16480857307796848</c:v>
                </c:pt>
              </c:numCache>
            </c:numRef>
          </c:val>
          <c:smooth val="0"/>
        </c:ser>
        <c:axId val="29688219"/>
        <c:axId val="65867380"/>
      </c:line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67380"/>
        <c:crosses val="autoZero"/>
        <c:auto val="1"/>
        <c:lblOffset val="100"/>
        <c:noMultiLvlLbl val="0"/>
      </c:catAx>
      <c:valAx>
        <c:axId val="65867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88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875"/>
          <c:w val="0.8145"/>
          <c:h val="0.9647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Sheet2!$AM$56:$AM$67</c:f>
              <c:numCache/>
            </c:numRef>
          </c:val>
          <c:smooth val="0"/>
        </c:ser>
        <c:ser>
          <c:idx val="6"/>
          <c:order val="1"/>
          <c:tx>
            <c:v>40" rab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Sheet1!$BB$124:$BB$136</c:f>
              <c:numCache>
                <c:ptCount val="13"/>
                <c:pt idx="0">
                  <c:v>-6.148245083230769</c:v>
                </c:pt>
                <c:pt idx="1">
                  <c:v>-4.1183975588150545</c:v>
                </c:pt>
                <c:pt idx="2">
                  <c:v>-2.7140898199716315</c:v>
                </c:pt>
                <c:pt idx="3">
                  <c:v>-1.7117354353994931</c:v>
                </c:pt>
                <c:pt idx="4">
                  <c:v>-1.6391944563497696</c:v>
                </c:pt>
                <c:pt idx="5">
                  <c:v>-2.114789660885756</c:v>
                </c:pt>
                <c:pt idx="6">
                  <c:v>-2.5567530955005964</c:v>
                </c:pt>
                <c:pt idx="7">
                  <c:v>-2.685237775072715</c:v>
                </c:pt>
                <c:pt idx="8">
                  <c:v>-2.870518563309792</c:v>
                </c:pt>
                <c:pt idx="9">
                  <c:v>-3.1379615517477832</c:v>
                </c:pt>
                <c:pt idx="10">
                  <c:v>-3.512563169991729</c:v>
                </c:pt>
                <c:pt idx="11">
                  <c:v>-3.998986580255397</c:v>
                </c:pt>
                <c:pt idx="12">
                  <c:v>-4.608319919401456</c:v>
                </c:pt>
              </c:numCache>
            </c:numRef>
          </c:val>
          <c:smooth val="0"/>
        </c:ser>
        <c:ser>
          <c:idx val="7"/>
          <c:order val="2"/>
          <c:tx>
            <c:v>CM4228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Sheet1!$AV$124:$AV$136</c:f>
              <c:numCache>
                <c:ptCount val="13"/>
                <c:pt idx="0">
                  <c:v>-11.163262673689466</c:v>
                </c:pt>
                <c:pt idx="1">
                  <c:v>-24.64055963183261</c:v>
                </c:pt>
                <c:pt idx="2">
                  <c:v>-28.86018723819283</c:v>
                </c:pt>
                <c:pt idx="3">
                  <c:v>-31.3646367774803</c:v>
                </c:pt>
                <c:pt idx="4">
                  <c:v>-32.42940684844898</c:v>
                </c:pt>
                <c:pt idx="5">
                  <c:v>-29.348054399798535</c:v>
                </c:pt>
                <c:pt idx="6">
                  <c:v>0.9968530175808099</c:v>
                </c:pt>
                <c:pt idx="7">
                  <c:v>-2.0787396814987895</c:v>
                </c:pt>
                <c:pt idx="8">
                  <c:v>5.303500237779835</c:v>
                </c:pt>
                <c:pt idx="9">
                  <c:v>8.181154429771764</c:v>
                </c:pt>
                <c:pt idx="10">
                  <c:v>6.714136754227906</c:v>
                </c:pt>
                <c:pt idx="11">
                  <c:v>4.152558731421548</c:v>
                </c:pt>
                <c:pt idx="12">
                  <c:v>6.624183079927311</c:v>
                </c:pt>
              </c:numCache>
            </c:numRef>
          </c:val>
          <c:smooth val="0"/>
        </c:ser>
        <c:ser>
          <c:idx val="11"/>
          <c:order val="3"/>
          <c:tx>
            <c:v>CM4221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Sheet1!$AW$124:$AW$136</c:f>
              <c:numCache>
                <c:ptCount val="13"/>
                <c:pt idx="0">
                  <c:v>-40</c:v>
                </c:pt>
                <c:pt idx="1">
                  <c:v>-40</c:v>
                </c:pt>
                <c:pt idx="2">
                  <c:v>-39.18684076269632</c:v>
                </c:pt>
                <c:pt idx="3">
                  <c:v>-35.82760338571468</c:v>
                </c:pt>
                <c:pt idx="4">
                  <c:v>-33.98318917274201</c:v>
                </c:pt>
                <c:pt idx="5">
                  <c:v>-28.56500671378384</c:v>
                </c:pt>
                <c:pt idx="6">
                  <c:v>-15.143991577504389</c:v>
                </c:pt>
                <c:pt idx="7">
                  <c:v>-13.758714302978682</c:v>
                </c:pt>
                <c:pt idx="8">
                  <c:v>-11.879772533591195</c:v>
                </c:pt>
                <c:pt idx="9">
                  <c:v>-9.436057040061481</c:v>
                </c:pt>
                <c:pt idx="10">
                  <c:v>-6.146869368020004</c:v>
                </c:pt>
                <c:pt idx="11">
                  <c:v>-2.1822861667268927</c:v>
                </c:pt>
                <c:pt idx="12">
                  <c:v>1.7598264677314623</c:v>
                </c:pt>
              </c:numCache>
            </c:numRef>
          </c:val>
          <c:smooth val="0"/>
        </c:ser>
        <c:ser>
          <c:idx val="1"/>
          <c:order val="4"/>
          <c:tx>
            <c:v>W8800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Sheet1!$AX$124:$AX$136</c:f>
              <c:numCache>
                <c:ptCount val="13"/>
                <c:pt idx="0">
                  <c:v>-36.031282267564706</c:v>
                </c:pt>
                <c:pt idx="1">
                  <c:v>-33.22171991988557</c:v>
                </c:pt>
                <c:pt idx="2">
                  <c:v>-32.284193655449556</c:v>
                </c:pt>
                <c:pt idx="3">
                  <c:v>-39.71695923410691</c:v>
                </c:pt>
                <c:pt idx="4">
                  <c:v>-33.43978290180978</c:v>
                </c:pt>
                <c:pt idx="5">
                  <c:v>-24.951122309355263</c:v>
                </c:pt>
                <c:pt idx="6">
                  <c:v>-4.084978149531761</c:v>
                </c:pt>
                <c:pt idx="7">
                  <c:v>-3.351630329691029</c:v>
                </c:pt>
                <c:pt idx="8">
                  <c:v>-1.2941224827747781</c:v>
                </c:pt>
                <c:pt idx="9">
                  <c:v>-4.410349307898157</c:v>
                </c:pt>
                <c:pt idx="10">
                  <c:v>-4.973180766787371</c:v>
                </c:pt>
                <c:pt idx="11">
                  <c:v>-3.844504812551448</c:v>
                </c:pt>
                <c:pt idx="12">
                  <c:v>-5.723201860453752</c:v>
                </c:pt>
              </c:numCache>
            </c:numRef>
          </c:val>
          <c:smooth val="0"/>
        </c:ser>
        <c:ser>
          <c:idx val="2"/>
          <c:order val="5"/>
          <c:tx>
            <c:v>MegaW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Sheet1!$BA$124:$BA$136</c:f>
              <c:numCache>
                <c:ptCount val="13"/>
                <c:pt idx="0">
                  <c:v>-19.139423826805974</c:v>
                </c:pt>
                <c:pt idx="1">
                  <c:v>-17.281441007337055</c:v>
                </c:pt>
                <c:pt idx="2">
                  <c:v>-15.604838750760878</c:v>
                </c:pt>
                <c:pt idx="3">
                  <c:v>-13.158851009315175</c:v>
                </c:pt>
                <c:pt idx="4">
                  <c:v>-11.891967835381193</c:v>
                </c:pt>
                <c:pt idx="5">
                  <c:v>-8.666007888289018</c:v>
                </c:pt>
                <c:pt idx="6">
                  <c:v>-4.417717532111934</c:v>
                </c:pt>
                <c:pt idx="7">
                  <c:v>-4.233841792409906</c:v>
                </c:pt>
                <c:pt idx="8">
                  <c:v>-4.04790166320112</c:v>
                </c:pt>
                <c:pt idx="9">
                  <c:v>-3.863472592714454</c:v>
                </c:pt>
                <c:pt idx="10">
                  <c:v>-3.6844900425736955</c:v>
                </c:pt>
                <c:pt idx="11">
                  <c:v>-3.4943244739829655</c:v>
                </c:pt>
                <c:pt idx="12">
                  <c:v>-3.310891613398746</c:v>
                </c:pt>
              </c:numCache>
            </c:numRef>
          </c:val>
          <c:smooth val="0"/>
        </c:ser>
        <c:ser>
          <c:idx val="3"/>
          <c:order val="6"/>
          <c:tx>
            <c:v>SqrShtr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Sheet1!$AZ$124:$AZ$136</c:f>
              <c:numCache>
                <c:ptCount val="13"/>
                <c:pt idx="0">
                  <c:v>-40</c:v>
                </c:pt>
                <c:pt idx="1">
                  <c:v>-40</c:v>
                </c:pt>
                <c:pt idx="2">
                  <c:v>-39.44544865204681</c:v>
                </c:pt>
                <c:pt idx="3">
                  <c:v>-37.04874750531778</c:v>
                </c:pt>
                <c:pt idx="4">
                  <c:v>-35.723135459566286</c:v>
                </c:pt>
                <c:pt idx="5">
                  <c:v>-31.752407570834002</c:v>
                </c:pt>
                <c:pt idx="6">
                  <c:v>-20.970676487519192</c:v>
                </c:pt>
                <c:pt idx="7">
                  <c:v>-20.352003681065636</c:v>
                </c:pt>
                <c:pt idx="8">
                  <c:v>-19.80711809079819</c:v>
                </c:pt>
                <c:pt idx="9">
                  <c:v>-19.347765255713043</c:v>
                </c:pt>
                <c:pt idx="10">
                  <c:v>-18.978207547347026</c:v>
                </c:pt>
                <c:pt idx="11">
                  <c:v>-18.699454003958362</c:v>
                </c:pt>
                <c:pt idx="12">
                  <c:v>-18.536810448660127</c:v>
                </c:pt>
              </c:numCache>
            </c:numRef>
          </c:val>
          <c:smooth val="0"/>
        </c:ser>
        <c:ser>
          <c:idx val="4"/>
          <c:order val="7"/>
          <c:tx>
            <c:v>DB-2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Sheet1!$AY$124:$AY$136</c:f>
              <c:numCache>
                <c:ptCount val="13"/>
                <c:pt idx="0">
                  <c:v>-28.03650423954278</c:v>
                </c:pt>
                <c:pt idx="1">
                  <c:v>-26.425945408608975</c:v>
                </c:pt>
                <c:pt idx="2">
                  <c:v>-25.005994890071683</c:v>
                </c:pt>
                <c:pt idx="3">
                  <c:v>-22.94429887237242</c:v>
                </c:pt>
                <c:pt idx="4">
                  <c:v>-21.862690636466517</c:v>
                </c:pt>
                <c:pt idx="5">
                  <c:v>-18.952915528602652</c:v>
                </c:pt>
                <c:pt idx="6">
                  <c:v>-15.902887310729403</c:v>
                </c:pt>
                <c:pt idx="7">
                  <c:v>-16.398535803308953</c:v>
                </c:pt>
                <c:pt idx="8">
                  <c:v>-17.02641101454733</c:v>
                </c:pt>
                <c:pt idx="9">
                  <c:v>-17.694946433050273</c:v>
                </c:pt>
                <c:pt idx="10">
                  <c:v>-18.100423572942333</c:v>
                </c:pt>
                <c:pt idx="11">
                  <c:v>-17.846181144811524</c:v>
                </c:pt>
                <c:pt idx="12">
                  <c:v>-16.733662480866034</c:v>
                </c:pt>
              </c:numCache>
            </c:numRef>
          </c:val>
          <c:smooth val="0"/>
        </c:ser>
        <c:axId val="55935509"/>
        <c:axId val="33657534"/>
      </c:line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57534"/>
        <c:crosses val="autoZero"/>
        <c:auto val="1"/>
        <c:lblOffset val="100"/>
        <c:noMultiLvlLbl val="0"/>
      </c:catAx>
      <c:valAx>
        <c:axId val="33657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35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Sheet1!$F$7:$F$34</c:f>
              <c:numCache>
                <c:ptCount val="28"/>
                <c:pt idx="0">
                  <c:v>399.1</c:v>
                </c:pt>
                <c:pt idx="1">
                  <c:v>383.9</c:v>
                </c:pt>
                <c:pt idx="2">
                  <c:v>396.1</c:v>
                </c:pt>
                <c:pt idx="3">
                  <c:v>428</c:v>
                </c:pt>
                <c:pt idx="4">
                  <c:v>469.9</c:v>
                </c:pt>
                <c:pt idx="5">
                  <c:v>521</c:v>
                </c:pt>
                <c:pt idx="6">
                  <c:v>563.9</c:v>
                </c:pt>
                <c:pt idx="7">
                  <c:v>580.3</c:v>
                </c:pt>
                <c:pt idx="8">
                  <c:v>563.5</c:v>
                </c:pt>
                <c:pt idx="9">
                  <c:v>516.2</c:v>
                </c:pt>
                <c:pt idx="10">
                  <c:v>449</c:v>
                </c:pt>
                <c:pt idx="11">
                  <c:v>378.7</c:v>
                </c:pt>
                <c:pt idx="12">
                  <c:v>319.2</c:v>
                </c:pt>
                <c:pt idx="13">
                  <c:v>272.9</c:v>
                </c:pt>
                <c:pt idx="14">
                  <c:v>235.9</c:v>
                </c:pt>
                <c:pt idx="15">
                  <c:v>205.4</c:v>
                </c:pt>
                <c:pt idx="16">
                  <c:v>182.1</c:v>
                </c:pt>
                <c:pt idx="17">
                  <c:v>166.7</c:v>
                </c:pt>
                <c:pt idx="18">
                  <c:v>157.6</c:v>
                </c:pt>
                <c:pt idx="19">
                  <c:v>150.7</c:v>
                </c:pt>
                <c:pt idx="20">
                  <c:v>144.2</c:v>
                </c:pt>
                <c:pt idx="21">
                  <c:v>141.9</c:v>
                </c:pt>
                <c:pt idx="22">
                  <c:v>148.7</c:v>
                </c:pt>
                <c:pt idx="23">
                  <c:v>162.1</c:v>
                </c:pt>
                <c:pt idx="24">
                  <c:v>169.5</c:v>
                </c:pt>
                <c:pt idx="25">
                  <c:v>178.1</c:v>
                </c:pt>
                <c:pt idx="26">
                  <c:v>226.6</c:v>
                </c:pt>
                <c:pt idx="27">
                  <c:v>302.1</c:v>
                </c:pt>
              </c:numCache>
            </c:numRef>
          </c:xVal>
          <c:yVal>
            <c:numRef>
              <c:f>Sheet1!$G$7:$G$34</c:f>
              <c:numCache>
                <c:ptCount val="28"/>
                <c:pt idx="0">
                  <c:v>-95.72</c:v>
                </c:pt>
                <c:pt idx="1">
                  <c:v>-40.16</c:v>
                </c:pt>
                <c:pt idx="2">
                  <c:v>8.112</c:v>
                </c:pt>
                <c:pt idx="3">
                  <c:v>35.92</c:v>
                </c:pt>
                <c:pt idx="4">
                  <c:v>44.79</c:v>
                </c:pt>
                <c:pt idx="5">
                  <c:v>28.23</c:v>
                </c:pt>
                <c:pt idx="6">
                  <c:v>-19.46</c:v>
                </c:pt>
                <c:pt idx="7">
                  <c:v>-89</c:v>
                </c:pt>
                <c:pt idx="8">
                  <c:v>-163</c:v>
                </c:pt>
                <c:pt idx="9">
                  <c:v>-224.9</c:v>
                </c:pt>
                <c:pt idx="10">
                  <c:v>-261.4</c:v>
                </c:pt>
                <c:pt idx="11">
                  <c:v>-268.3</c:v>
                </c:pt>
                <c:pt idx="12">
                  <c:v>-254.5</c:v>
                </c:pt>
                <c:pt idx="13">
                  <c:v>-231</c:v>
                </c:pt>
                <c:pt idx="14">
                  <c:v>-203.1</c:v>
                </c:pt>
                <c:pt idx="15">
                  <c:v>-171.7</c:v>
                </c:pt>
                <c:pt idx="16">
                  <c:v>-136.7</c:v>
                </c:pt>
                <c:pt idx="17">
                  <c:v>-100.3</c:v>
                </c:pt>
                <c:pt idx="18">
                  <c:v>-65.8</c:v>
                </c:pt>
                <c:pt idx="19">
                  <c:v>-32.96</c:v>
                </c:pt>
                <c:pt idx="20">
                  <c:v>2.042</c:v>
                </c:pt>
                <c:pt idx="21">
                  <c:v>42.75</c:v>
                </c:pt>
                <c:pt idx="22">
                  <c:v>86.03</c:v>
                </c:pt>
                <c:pt idx="23">
                  <c:v>124.8</c:v>
                </c:pt>
                <c:pt idx="24">
                  <c:v>163.7</c:v>
                </c:pt>
                <c:pt idx="25">
                  <c:v>225.8</c:v>
                </c:pt>
                <c:pt idx="26">
                  <c:v>306.8</c:v>
                </c:pt>
                <c:pt idx="27">
                  <c:v>338.6</c:v>
                </c:pt>
              </c:numCache>
            </c:numRef>
          </c:yVal>
          <c:smooth val="1"/>
        </c:ser>
        <c:axId val="34482351"/>
        <c:axId val="41905704"/>
      </c:scatterChart>
      <c:valAx>
        <c:axId val="3448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05704"/>
        <c:crosses val="autoZero"/>
        <c:crossBetween val="midCat"/>
        <c:dispUnits/>
      </c:valAx>
      <c:valAx>
        <c:axId val="41905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823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Sheet1!$AP$7:$AP$34</c:f>
              <c:numCache>
                <c:ptCount val="28"/>
                <c:pt idx="0">
                  <c:v>173.9</c:v>
                </c:pt>
                <c:pt idx="1">
                  <c:v>205.5</c:v>
                </c:pt>
                <c:pt idx="2">
                  <c:v>238.6</c:v>
                </c:pt>
                <c:pt idx="3">
                  <c:v>273.8</c:v>
                </c:pt>
                <c:pt idx="4">
                  <c:v>312.1</c:v>
                </c:pt>
                <c:pt idx="5">
                  <c:v>351.5</c:v>
                </c:pt>
                <c:pt idx="6">
                  <c:v>385.2</c:v>
                </c:pt>
                <c:pt idx="7">
                  <c:v>409.5</c:v>
                </c:pt>
                <c:pt idx="8">
                  <c:v>429.6</c:v>
                </c:pt>
                <c:pt idx="9">
                  <c:v>454.2</c:v>
                </c:pt>
                <c:pt idx="10">
                  <c:v>481.5</c:v>
                </c:pt>
                <c:pt idx="11">
                  <c:v>500.4</c:v>
                </c:pt>
                <c:pt idx="12">
                  <c:v>506.7</c:v>
                </c:pt>
                <c:pt idx="13">
                  <c:v>513.4</c:v>
                </c:pt>
                <c:pt idx="14">
                  <c:v>531.9</c:v>
                </c:pt>
                <c:pt idx="15">
                  <c:v>553.4</c:v>
                </c:pt>
                <c:pt idx="16">
                  <c:v>551.2</c:v>
                </c:pt>
                <c:pt idx="17">
                  <c:v>523.4</c:v>
                </c:pt>
                <c:pt idx="18">
                  <c:v>501</c:v>
                </c:pt>
                <c:pt idx="19">
                  <c:v>497.4</c:v>
                </c:pt>
                <c:pt idx="20">
                  <c:v>484.9</c:v>
                </c:pt>
                <c:pt idx="21">
                  <c:v>433.8</c:v>
                </c:pt>
                <c:pt idx="22">
                  <c:v>376.1</c:v>
                </c:pt>
                <c:pt idx="23">
                  <c:v>351.2</c:v>
                </c:pt>
                <c:pt idx="24">
                  <c:v>350.3</c:v>
                </c:pt>
                <c:pt idx="25">
                  <c:v>322.7</c:v>
                </c:pt>
                <c:pt idx="26">
                  <c:v>266.8</c:v>
                </c:pt>
                <c:pt idx="27">
                  <c:v>239.8</c:v>
                </c:pt>
              </c:numCache>
            </c:numRef>
          </c:xVal>
          <c:yVal>
            <c:numRef>
              <c:f>Sheet1!$AQ$7:$AQ$34</c:f>
              <c:numCache>
                <c:ptCount val="28"/>
                <c:pt idx="0">
                  <c:v>155.9</c:v>
                </c:pt>
                <c:pt idx="1">
                  <c:v>175.5</c:v>
                </c:pt>
                <c:pt idx="2">
                  <c:v>189.9</c:v>
                </c:pt>
                <c:pt idx="3">
                  <c:v>200.3</c:v>
                </c:pt>
                <c:pt idx="4">
                  <c:v>204.7</c:v>
                </c:pt>
                <c:pt idx="5">
                  <c:v>199.5</c:v>
                </c:pt>
                <c:pt idx="6">
                  <c:v>184.6</c:v>
                </c:pt>
                <c:pt idx="7">
                  <c:v>167.2</c:v>
                </c:pt>
                <c:pt idx="8">
                  <c:v>153.8</c:v>
                </c:pt>
                <c:pt idx="9">
                  <c:v>141.1</c:v>
                </c:pt>
                <c:pt idx="10">
                  <c:v>119.8</c:v>
                </c:pt>
                <c:pt idx="11">
                  <c:v>88.89</c:v>
                </c:pt>
                <c:pt idx="12">
                  <c:v>60.8</c:v>
                </c:pt>
                <c:pt idx="13">
                  <c:v>43.13</c:v>
                </c:pt>
                <c:pt idx="14">
                  <c:v>24.16</c:v>
                </c:pt>
                <c:pt idx="15">
                  <c:v>-14.89</c:v>
                </c:pt>
                <c:pt idx="16">
                  <c:v>-69.54</c:v>
                </c:pt>
                <c:pt idx="17">
                  <c:v>-108.4</c:v>
                </c:pt>
                <c:pt idx="18">
                  <c:v>-123.6</c:v>
                </c:pt>
                <c:pt idx="19">
                  <c:v>-143</c:v>
                </c:pt>
                <c:pt idx="20">
                  <c:v>-187.3</c:v>
                </c:pt>
                <c:pt idx="21">
                  <c:v>-225.1</c:v>
                </c:pt>
                <c:pt idx="22">
                  <c:v>-220.2</c:v>
                </c:pt>
                <c:pt idx="23">
                  <c:v>-195.7</c:v>
                </c:pt>
                <c:pt idx="24">
                  <c:v>-194.7</c:v>
                </c:pt>
                <c:pt idx="25">
                  <c:v>-218.4</c:v>
                </c:pt>
                <c:pt idx="26">
                  <c:v>-207.8</c:v>
                </c:pt>
                <c:pt idx="27">
                  <c:v>-161.5</c:v>
                </c:pt>
              </c:numCache>
            </c:numRef>
          </c:yVal>
          <c:smooth val="1"/>
        </c:ser>
        <c:axId val="41607017"/>
        <c:axId val="38918834"/>
      </c:scatterChart>
      <c:valAx>
        <c:axId val="4160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18834"/>
        <c:crosses val="autoZero"/>
        <c:crossBetween val="midCat"/>
        <c:dispUnits/>
      </c:valAx>
      <c:valAx>
        <c:axId val="38918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70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Sheet1!$AZ$7:$AZ$34</c:f>
              <c:numCache>
                <c:ptCount val="28"/>
                <c:pt idx="0">
                  <c:v>98.5</c:v>
                </c:pt>
                <c:pt idx="1">
                  <c:v>130.9</c:v>
                </c:pt>
                <c:pt idx="2">
                  <c:v>143.2</c:v>
                </c:pt>
                <c:pt idx="3">
                  <c:v>125.5</c:v>
                </c:pt>
                <c:pt idx="4">
                  <c:v>102.4</c:v>
                </c:pt>
                <c:pt idx="5">
                  <c:v>87.69</c:v>
                </c:pt>
                <c:pt idx="6">
                  <c:v>81.65</c:v>
                </c:pt>
                <c:pt idx="7">
                  <c:v>81.76</c:v>
                </c:pt>
                <c:pt idx="8">
                  <c:v>85.33</c:v>
                </c:pt>
                <c:pt idx="9">
                  <c:v>89.24</c:v>
                </c:pt>
                <c:pt idx="10">
                  <c:v>90.39</c:v>
                </c:pt>
                <c:pt idx="11">
                  <c:v>87.48</c:v>
                </c:pt>
                <c:pt idx="12">
                  <c:v>81.83</c:v>
                </c:pt>
                <c:pt idx="13">
                  <c:v>75.77</c:v>
                </c:pt>
                <c:pt idx="14">
                  <c:v>71.09</c:v>
                </c:pt>
                <c:pt idx="15">
                  <c:v>68.6</c:v>
                </c:pt>
                <c:pt idx="16">
                  <c:v>68.61</c:v>
                </c:pt>
                <c:pt idx="17">
                  <c:v>71.23</c:v>
                </c:pt>
                <c:pt idx="18">
                  <c:v>76.41</c:v>
                </c:pt>
                <c:pt idx="19">
                  <c:v>83.77</c:v>
                </c:pt>
                <c:pt idx="20">
                  <c:v>92.11</c:v>
                </c:pt>
                <c:pt idx="21">
                  <c:v>99.22</c:v>
                </c:pt>
                <c:pt idx="22">
                  <c:v>102.9</c:v>
                </c:pt>
                <c:pt idx="23">
                  <c:v>102.7</c:v>
                </c:pt>
                <c:pt idx="24">
                  <c:v>101</c:v>
                </c:pt>
                <c:pt idx="25">
                  <c:v>99.79</c:v>
                </c:pt>
                <c:pt idx="26">
                  <c:v>98.49</c:v>
                </c:pt>
                <c:pt idx="27">
                  <c:v>100.3</c:v>
                </c:pt>
              </c:numCache>
            </c:numRef>
          </c:xVal>
          <c:yVal>
            <c:numRef>
              <c:f>Sheet1!$BA$7:$BA$34</c:f>
              <c:numCache>
                <c:ptCount val="28"/>
                <c:pt idx="0">
                  <c:v>-12.23</c:v>
                </c:pt>
                <c:pt idx="1">
                  <c:v>-23.84</c:v>
                </c:pt>
                <c:pt idx="2">
                  <c:v>-57.81</c:v>
                </c:pt>
                <c:pt idx="3">
                  <c:v>-83.28</c:v>
                </c:pt>
                <c:pt idx="4">
                  <c:v>-85.99</c:v>
                </c:pt>
                <c:pt idx="5">
                  <c:v>-76.87</c:v>
                </c:pt>
                <c:pt idx="6">
                  <c:v>-65.1</c:v>
                </c:pt>
                <c:pt idx="7">
                  <c:v>-54.9</c:v>
                </c:pt>
                <c:pt idx="8">
                  <c:v>-48.45</c:v>
                </c:pt>
                <c:pt idx="9">
                  <c:v>-46.55</c:v>
                </c:pt>
                <c:pt idx="10">
                  <c:v>-47.92</c:v>
                </c:pt>
                <c:pt idx="11">
                  <c:v>-49.46</c:v>
                </c:pt>
                <c:pt idx="12">
                  <c:v>-48.43</c:v>
                </c:pt>
                <c:pt idx="13">
                  <c:v>-44.07</c:v>
                </c:pt>
                <c:pt idx="14">
                  <c:v>-37.05</c:v>
                </c:pt>
                <c:pt idx="15">
                  <c:v>-28.44</c:v>
                </c:pt>
                <c:pt idx="16">
                  <c:v>-19.2</c:v>
                </c:pt>
                <c:pt idx="17">
                  <c:v>-10.2</c:v>
                </c:pt>
                <c:pt idx="18">
                  <c:v>-2.38</c:v>
                </c:pt>
                <c:pt idx="19">
                  <c:v>3.081</c:v>
                </c:pt>
                <c:pt idx="20">
                  <c:v>5</c:v>
                </c:pt>
                <c:pt idx="21">
                  <c:v>3.04</c:v>
                </c:pt>
                <c:pt idx="22">
                  <c:v>-1.244</c:v>
                </c:pt>
                <c:pt idx="23">
                  <c:v>-4.878</c:v>
                </c:pt>
                <c:pt idx="24">
                  <c:v>-5.867</c:v>
                </c:pt>
                <c:pt idx="25">
                  <c:v>-5.172</c:v>
                </c:pt>
                <c:pt idx="26">
                  <c:v>-2.934</c:v>
                </c:pt>
                <c:pt idx="27">
                  <c:v>1.511</c:v>
                </c:pt>
              </c:numCache>
            </c:numRef>
          </c:yVal>
          <c:smooth val="1"/>
        </c:ser>
        <c:axId val="14725187"/>
        <c:axId val="65417820"/>
      </c:scatterChart>
      <c:valAx>
        <c:axId val="147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17820"/>
        <c:crosses val="autoZero"/>
        <c:crossBetween val="midCat"/>
        <c:dispUnits/>
      </c:valAx>
      <c:valAx>
        <c:axId val="65417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251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5"/>
          <c:w val="0.82975"/>
          <c:h val="0.9745"/>
        </c:manualLayout>
      </c:layout>
      <c:lineChart>
        <c:grouping val="standard"/>
        <c:varyColors val="0"/>
        <c:ser>
          <c:idx val="0"/>
          <c:order val="0"/>
          <c:tx>
            <c:v>SWR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28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</c:numCache>
            </c:numRef>
          </c:cat>
          <c:val>
            <c:numRef>
              <c:f>Sheet1!$V$7:$V$34</c:f>
              <c:numCache>
                <c:ptCount val="28"/>
                <c:pt idx="0">
                  <c:v>3.876</c:v>
                </c:pt>
                <c:pt idx="1">
                  <c:v>3.84</c:v>
                </c:pt>
                <c:pt idx="2">
                  <c:v>3.671</c:v>
                </c:pt>
                <c:pt idx="3">
                  <c:v>3.451</c:v>
                </c:pt>
                <c:pt idx="4">
                  <c:v>3.212</c:v>
                </c:pt>
                <c:pt idx="5">
                  <c:v>2.985</c:v>
                </c:pt>
                <c:pt idx="6">
                  <c:v>2.76</c:v>
                </c:pt>
                <c:pt idx="7">
                  <c:v>2.535</c:v>
                </c:pt>
                <c:pt idx="8">
                  <c:v>2.312</c:v>
                </c:pt>
                <c:pt idx="9">
                  <c:v>2.095</c:v>
                </c:pt>
                <c:pt idx="10">
                  <c:v>1.885</c:v>
                </c:pt>
                <c:pt idx="11">
                  <c:v>1.689</c:v>
                </c:pt>
                <c:pt idx="12">
                  <c:v>1.51</c:v>
                </c:pt>
                <c:pt idx="13">
                  <c:v>1.351</c:v>
                </c:pt>
                <c:pt idx="14">
                  <c:v>1.212</c:v>
                </c:pt>
                <c:pt idx="15">
                  <c:v>1.097</c:v>
                </c:pt>
                <c:pt idx="16">
                  <c:v>1.033</c:v>
                </c:pt>
                <c:pt idx="17">
                  <c:v>1.1</c:v>
                </c:pt>
                <c:pt idx="18">
                  <c:v>1.175</c:v>
                </c:pt>
                <c:pt idx="19">
                  <c:v>1.236</c:v>
                </c:pt>
                <c:pt idx="20">
                  <c:v>1.278</c:v>
                </c:pt>
                <c:pt idx="21">
                  <c:v>1.295</c:v>
                </c:pt>
                <c:pt idx="22">
                  <c:v>1.286</c:v>
                </c:pt>
                <c:pt idx="23">
                  <c:v>1.251</c:v>
                </c:pt>
                <c:pt idx="24">
                  <c:v>1.195</c:v>
                </c:pt>
                <c:pt idx="25">
                  <c:v>1.128</c:v>
                </c:pt>
                <c:pt idx="26">
                  <c:v>1.095</c:v>
                </c:pt>
                <c:pt idx="27">
                  <c:v>1.161</c:v>
                </c:pt>
              </c:numCache>
            </c:numRef>
          </c:val>
          <c:smooth val="0"/>
        </c:ser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28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</c:numCache>
            </c:numRef>
          </c:cat>
          <c:val>
            <c:numRef>
              <c:f>Sheet1!$W$7:$W$34</c:f>
              <c:numCache>
                <c:ptCount val="28"/>
                <c:pt idx="0">
                  <c:v>79.59</c:v>
                </c:pt>
                <c:pt idx="1">
                  <c:v>93.32</c:v>
                </c:pt>
                <c:pt idx="2">
                  <c:v>124.5</c:v>
                </c:pt>
                <c:pt idx="3">
                  <c:v>180.8</c:v>
                </c:pt>
                <c:pt idx="4">
                  <c:v>276.6</c:v>
                </c:pt>
                <c:pt idx="5">
                  <c:v>424.9</c:v>
                </c:pt>
                <c:pt idx="6">
                  <c:v>608.2</c:v>
                </c:pt>
                <c:pt idx="7">
                  <c:v>723.5</c:v>
                </c:pt>
                <c:pt idx="8">
                  <c:v>690.3</c:v>
                </c:pt>
                <c:pt idx="9">
                  <c:v>579</c:v>
                </c:pt>
                <c:pt idx="10">
                  <c:v>472.8</c:v>
                </c:pt>
                <c:pt idx="11">
                  <c:v>396.6</c:v>
                </c:pt>
                <c:pt idx="12">
                  <c:v>347.4</c:v>
                </c:pt>
                <c:pt idx="13">
                  <c:v>318.7</c:v>
                </c:pt>
                <c:pt idx="14">
                  <c:v>304.8</c:v>
                </c:pt>
                <c:pt idx="15">
                  <c:v>302.5</c:v>
                </c:pt>
                <c:pt idx="16">
                  <c:v>309.6</c:v>
                </c:pt>
                <c:pt idx="17">
                  <c:v>324.1</c:v>
                </c:pt>
                <c:pt idx="18">
                  <c:v>343.7</c:v>
                </c:pt>
                <c:pt idx="19">
                  <c:v>364.3</c:v>
                </c:pt>
                <c:pt idx="20">
                  <c:v>381</c:v>
                </c:pt>
                <c:pt idx="21">
                  <c:v>388.4</c:v>
                </c:pt>
                <c:pt idx="22">
                  <c:v>384.4</c:v>
                </c:pt>
                <c:pt idx="23">
                  <c:v>370.9</c:v>
                </c:pt>
                <c:pt idx="24">
                  <c:v>353</c:v>
                </c:pt>
                <c:pt idx="25">
                  <c:v>336.7</c:v>
                </c:pt>
                <c:pt idx="26">
                  <c:v>326.4</c:v>
                </c:pt>
                <c:pt idx="27">
                  <c:v>325.9</c:v>
                </c:pt>
              </c:numCache>
            </c:numRef>
          </c:val>
          <c:smooth val="0"/>
        </c:ser>
        <c:ser>
          <c:idx val="2"/>
          <c:order val="2"/>
          <c:tx>
            <c:v>rectance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28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</c:numCache>
            </c:numRef>
          </c:cat>
          <c:val>
            <c:numRef>
              <c:f>Sheet1!$X$7:$X$34</c:f>
              <c:numCache>
                <c:ptCount val="28"/>
                <c:pt idx="0">
                  <c:v>48.78</c:v>
                </c:pt>
                <c:pt idx="1">
                  <c:v>126.8</c:v>
                </c:pt>
                <c:pt idx="2">
                  <c:v>204.4</c:v>
                </c:pt>
                <c:pt idx="3">
                  <c:v>283.2</c:v>
                </c:pt>
                <c:pt idx="4">
                  <c:v>354.7</c:v>
                </c:pt>
                <c:pt idx="5">
                  <c:v>390.7</c:v>
                </c:pt>
                <c:pt idx="6">
                  <c:v>331.4</c:v>
                </c:pt>
                <c:pt idx="7">
                  <c:v>149.9</c:v>
                </c:pt>
                <c:pt idx="8">
                  <c:v>-43.92</c:v>
                </c:pt>
                <c:pt idx="9">
                  <c:v>-146.8</c:v>
                </c:pt>
                <c:pt idx="10">
                  <c:v>-170.5</c:v>
                </c:pt>
                <c:pt idx="11">
                  <c:v>-155.4</c:v>
                </c:pt>
                <c:pt idx="12">
                  <c:v>-125.4</c:v>
                </c:pt>
                <c:pt idx="13">
                  <c:v>-91.47</c:v>
                </c:pt>
                <c:pt idx="14">
                  <c:v>-58.1</c:v>
                </c:pt>
                <c:pt idx="15">
                  <c:v>-27.71</c:v>
                </c:pt>
                <c:pt idx="16">
                  <c:v>-1.969</c:v>
                </c:pt>
                <c:pt idx="17">
                  <c:v>17.29</c:v>
                </c:pt>
                <c:pt idx="18">
                  <c:v>27.92</c:v>
                </c:pt>
                <c:pt idx="19">
                  <c:v>28.27</c:v>
                </c:pt>
                <c:pt idx="20">
                  <c:v>18.58</c:v>
                </c:pt>
                <c:pt idx="21">
                  <c:v>2.335</c:v>
                </c:pt>
                <c:pt idx="22">
                  <c:v>-14.06</c:v>
                </c:pt>
                <c:pt idx="23">
                  <c:v>-23.94</c:v>
                </c:pt>
                <c:pt idx="24">
                  <c:v>-23.26</c:v>
                </c:pt>
                <c:pt idx="25">
                  <c:v>-11.36</c:v>
                </c:pt>
                <c:pt idx="26">
                  <c:v>10.21</c:v>
                </c:pt>
                <c:pt idx="27">
                  <c:v>39.03</c:v>
                </c:pt>
              </c:numCache>
            </c:numRef>
          </c:val>
          <c:smooth val="0"/>
        </c:ser>
        <c:axId val="51889469"/>
        <c:axId val="64352038"/>
      </c:line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52038"/>
        <c:crosses val="autoZero"/>
        <c:auto val="1"/>
        <c:lblOffset val="100"/>
        <c:noMultiLvlLbl val="0"/>
      </c:catAx>
      <c:valAx>
        <c:axId val="64352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89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45425"/>
          <c:w val="0.15325"/>
          <c:h val="0.0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3"/>
          <c:w val="0.8145"/>
          <c:h val="0.9542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Sheet1!$CJ$138:$CJ$149</c:f>
              <c:numCache>
                <c:ptCount val="12"/>
                <c:pt idx="0">
                  <c:v>-10</c:v>
                </c:pt>
                <c:pt idx="1">
                  <c:v>-10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VU-75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Sheet1!$AN$89:$AN$101</c:f>
              <c:numCache>
                <c:ptCount val="13"/>
                <c:pt idx="0">
                  <c:v>3.03</c:v>
                </c:pt>
                <c:pt idx="1">
                  <c:v>3.45</c:v>
                </c:pt>
                <c:pt idx="2">
                  <c:v>3.77</c:v>
                </c:pt>
                <c:pt idx="3">
                  <c:v>3.93</c:v>
                </c:pt>
                <c:pt idx="4">
                  <c:v>3.86</c:v>
                </c:pt>
                <c:pt idx="5">
                  <c:v>2.84</c:v>
                </c:pt>
                <c:pt idx="6">
                  <c:v>7.24</c:v>
                </c:pt>
                <c:pt idx="7">
                  <c:v>7.72</c:v>
                </c:pt>
                <c:pt idx="8">
                  <c:v>7.87</c:v>
                </c:pt>
                <c:pt idx="9">
                  <c:v>7.89</c:v>
                </c:pt>
                <c:pt idx="10">
                  <c:v>7.89</c:v>
                </c:pt>
                <c:pt idx="11">
                  <c:v>7.93</c:v>
                </c:pt>
                <c:pt idx="12">
                  <c:v>8.21</c:v>
                </c:pt>
              </c:numCache>
            </c:numRef>
          </c:val>
          <c:smooth val="0"/>
        </c:ser>
        <c:ser>
          <c:idx val="2"/>
          <c:order val="2"/>
          <c:tx>
            <c:v>VU-90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Sheet1!$AS$89:$AS$101</c:f>
              <c:numCache>
                <c:ptCount val="13"/>
                <c:pt idx="0">
                  <c:v>4.57</c:v>
                </c:pt>
                <c:pt idx="1">
                  <c:v>4.39</c:v>
                </c:pt>
                <c:pt idx="2">
                  <c:v>4.15</c:v>
                </c:pt>
                <c:pt idx="3">
                  <c:v>4.16</c:v>
                </c:pt>
                <c:pt idx="4">
                  <c:v>4.49</c:v>
                </c:pt>
                <c:pt idx="5">
                  <c:v>0.05</c:v>
                </c:pt>
                <c:pt idx="6">
                  <c:v>8.97</c:v>
                </c:pt>
                <c:pt idx="7">
                  <c:v>8.69</c:v>
                </c:pt>
                <c:pt idx="8">
                  <c:v>8.31</c:v>
                </c:pt>
                <c:pt idx="9">
                  <c:v>8.61</c:v>
                </c:pt>
                <c:pt idx="10">
                  <c:v>8.3</c:v>
                </c:pt>
                <c:pt idx="11">
                  <c:v>8.02</c:v>
                </c:pt>
                <c:pt idx="12">
                  <c:v>7.73</c:v>
                </c:pt>
              </c:numCache>
            </c:numRef>
          </c:val>
          <c:smooth val="0"/>
        </c:ser>
        <c:ser>
          <c:idx val="3"/>
          <c:order val="3"/>
          <c:tx>
            <c:v>VU-120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Sheet1!$AX$89:$AX$101</c:f>
              <c:numCache>
                <c:ptCount val="13"/>
                <c:pt idx="0">
                  <c:v>6.66</c:v>
                </c:pt>
                <c:pt idx="1">
                  <c:v>6.19</c:v>
                </c:pt>
                <c:pt idx="2">
                  <c:v>5.55</c:v>
                </c:pt>
                <c:pt idx="3">
                  <c:v>4.74</c:v>
                </c:pt>
                <c:pt idx="4">
                  <c:v>4.45</c:v>
                </c:pt>
                <c:pt idx="5">
                  <c:v>4</c:v>
                </c:pt>
                <c:pt idx="6">
                  <c:v>10.2</c:v>
                </c:pt>
                <c:pt idx="7">
                  <c:v>9.38</c:v>
                </c:pt>
                <c:pt idx="8">
                  <c:v>8.76</c:v>
                </c:pt>
                <c:pt idx="9">
                  <c:v>8.03</c:v>
                </c:pt>
                <c:pt idx="10">
                  <c:v>7.29</c:v>
                </c:pt>
                <c:pt idx="11">
                  <c:v>7.73</c:v>
                </c:pt>
                <c:pt idx="12">
                  <c:v>7.25</c:v>
                </c:pt>
              </c:numCache>
            </c:numRef>
          </c:val>
          <c:smooth val="0"/>
        </c:ser>
        <c:ser>
          <c:idx val="4"/>
          <c:order val="4"/>
          <c:tx>
            <c:v>VU-190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Sheet1!$BC$89:$BC$101</c:f>
              <c:numCache>
                <c:ptCount val="13"/>
                <c:pt idx="0">
                  <c:v>6.35</c:v>
                </c:pt>
                <c:pt idx="1">
                  <c:v>6.2</c:v>
                </c:pt>
                <c:pt idx="2">
                  <c:v>7.03</c:v>
                </c:pt>
                <c:pt idx="3">
                  <c:v>6.16</c:v>
                </c:pt>
                <c:pt idx="4">
                  <c:v>5.33</c:v>
                </c:pt>
                <c:pt idx="5">
                  <c:v>4.05</c:v>
                </c:pt>
                <c:pt idx="6">
                  <c:v>11.06</c:v>
                </c:pt>
                <c:pt idx="7">
                  <c:v>10.45</c:v>
                </c:pt>
                <c:pt idx="8">
                  <c:v>9.13</c:v>
                </c:pt>
                <c:pt idx="9">
                  <c:v>8.61</c:v>
                </c:pt>
                <c:pt idx="10">
                  <c:v>7.65</c:v>
                </c:pt>
                <c:pt idx="11">
                  <c:v>6.54</c:v>
                </c:pt>
                <c:pt idx="12">
                  <c:v>2.65</c:v>
                </c:pt>
              </c:numCache>
            </c:numRef>
          </c:val>
          <c:smooth val="0"/>
        </c:ser>
        <c:ser>
          <c:idx val="9"/>
          <c:order val="5"/>
          <c:tx>
            <c:v>YA-1026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Sheet1!$BV$89:$BV$101</c:f>
              <c:numCache>
                <c:ptCount val="13"/>
                <c:pt idx="0">
                  <c:v>6.77</c:v>
                </c:pt>
                <c:pt idx="1">
                  <c:v>7.51</c:v>
                </c:pt>
                <c:pt idx="2">
                  <c:v>7.97</c:v>
                </c:pt>
                <c:pt idx="3">
                  <c:v>9.13</c:v>
                </c:pt>
                <c:pt idx="4">
                  <c:v>10.44</c:v>
                </c:pt>
                <c:pt idx="5">
                  <c:v>2.67</c:v>
                </c:pt>
                <c:pt idx="6">
                  <c:v>5.49</c:v>
                </c:pt>
                <c:pt idx="7">
                  <c:v>5.53</c:v>
                </c:pt>
                <c:pt idx="8">
                  <c:v>5.59</c:v>
                </c:pt>
                <c:pt idx="9">
                  <c:v>5.58</c:v>
                </c:pt>
                <c:pt idx="10">
                  <c:v>5.47</c:v>
                </c:pt>
                <c:pt idx="11">
                  <c:v>5.27</c:v>
                </c:pt>
                <c:pt idx="12">
                  <c:v>4.83</c:v>
                </c:pt>
              </c:numCache>
            </c:numRef>
          </c:val>
          <c:smooth val="0"/>
        </c:ser>
        <c:ser>
          <c:idx val="10"/>
          <c:order val="6"/>
          <c:tx>
            <c:v>YA-1713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Sheet1!$BQ$89:$BQ$101</c:f>
              <c:numCache>
                <c:ptCount val="13"/>
                <c:pt idx="0">
                  <c:v>1.96</c:v>
                </c:pt>
                <c:pt idx="1">
                  <c:v>2.03</c:v>
                </c:pt>
                <c:pt idx="2">
                  <c:v>2.1</c:v>
                </c:pt>
                <c:pt idx="3">
                  <c:v>2.22</c:v>
                </c:pt>
                <c:pt idx="4">
                  <c:v>2.29</c:v>
                </c:pt>
                <c:pt idx="5">
                  <c:v>2.54</c:v>
                </c:pt>
                <c:pt idx="6">
                  <c:v>10</c:v>
                </c:pt>
                <c:pt idx="7">
                  <c:v>10.33</c:v>
                </c:pt>
                <c:pt idx="8">
                  <c:v>10.72</c:v>
                </c:pt>
                <c:pt idx="9">
                  <c:v>11.27</c:v>
                </c:pt>
                <c:pt idx="10">
                  <c:v>12.15</c:v>
                </c:pt>
                <c:pt idx="11">
                  <c:v>12.72</c:v>
                </c:pt>
                <c:pt idx="12">
                  <c:v>12.18</c:v>
                </c:pt>
              </c:numCache>
            </c:numRef>
          </c:val>
          <c:smooth val="0"/>
        </c:ser>
        <c:ser>
          <c:idx val="6"/>
          <c:order val="7"/>
          <c:tx>
            <c:v>40" rab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Sheet1!$DW$89:$DW$101</c:f>
              <c:numCache>
                <c:ptCount val="13"/>
                <c:pt idx="0">
                  <c:v>1.46</c:v>
                </c:pt>
                <c:pt idx="1">
                  <c:v>1.53</c:v>
                </c:pt>
                <c:pt idx="2">
                  <c:v>1.58</c:v>
                </c:pt>
                <c:pt idx="3">
                  <c:v>1.64</c:v>
                </c:pt>
                <c:pt idx="4">
                  <c:v>1.66</c:v>
                </c:pt>
                <c:pt idx="5">
                  <c:v>1.66</c:v>
                </c:pt>
                <c:pt idx="6">
                  <c:v>0.33</c:v>
                </c:pt>
                <c:pt idx="7">
                  <c:v>0.01</c:v>
                </c:pt>
                <c:pt idx="8">
                  <c:v>-0.36</c:v>
                </c:pt>
                <c:pt idx="9">
                  <c:v>-0.8</c:v>
                </c:pt>
                <c:pt idx="10">
                  <c:v>-1.33</c:v>
                </c:pt>
                <c:pt idx="11">
                  <c:v>-1.95</c:v>
                </c:pt>
                <c:pt idx="12">
                  <c:v>-2.67</c:v>
                </c:pt>
              </c:numCache>
            </c:numRef>
          </c:val>
          <c:smooth val="0"/>
        </c:ser>
        <c:ser>
          <c:idx val="12"/>
          <c:order val="8"/>
          <c:tx>
            <c:v>CM3671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Sheet1!$DH$89:$DH$101</c:f>
              <c:numCache>
                <c:ptCount val="13"/>
                <c:pt idx="0">
                  <c:v>8.02</c:v>
                </c:pt>
                <c:pt idx="1">
                  <c:v>8.44</c:v>
                </c:pt>
                <c:pt idx="2">
                  <c:v>8.1</c:v>
                </c:pt>
                <c:pt idx="3">
                  <c:v>8.09</c:v>
                </c:pt>
                <c:pt idx="4">
                  <c:v>7.28</c:v>
                </c:pt>
                <c:pt idx="5">
                  <c:v>6.48</c:v>
                </c:pt>
                <c:pt idx="6">
                  <c:v>13.49</c:v>
                </c:pt>
                <c:pt idx="7">
                  <c:v>13.04</c:v>
                </c:pt>
                <c:pt idx="8">
                  <c:v>12.69</c:v>
                </c:pt>
                <c:pt idx="9">
                  <c:v>12.47</c:v>
                </c:pt>
                <c:pt idx="10">
                  <c:v>12.51</c:v>
                </c:pt>
                <c:pt idx="11">
                  <c:v>12.53</c:v>
                </c:pt>
                <c:pt idx="12">
                  <c:v>12.08</c:v>
                </c:pt>
              </c:numCache>
            </c:numRef>
          </c:val>
          <c:smooth val="0"/>
        </c:ser>
        <c:ser>
          <c:idx val="13"/>
          <c:order val="9"/>
          <c:tx>
            <c:v>3671a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Sheet1!$DM$89:$DM$101</c:f>
              <c:numCache>
                <c:ptCount val="13"/>
              </c:numCache>
            </c:numRef>
          </c:val>
          <c:smooth val="0"/>
        </c:ser>
        <c:axId val="3802269"/>
        <c:axId val="34220422"/>
      </c:lineChart>
      <c:catAx>
        <c:axId val="380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0422"/>
        <c:crosses val="autoZero"/>
        <c:auto val="1"/>
        <c:lblOffset val="100"/>
        <c:noMultiLvlLbl val="0"/>
      </c:catAx>
      <c:valAx>
        <c:axId val="34220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2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3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3"/>
          <c:w val="0.8145"/>
          <c:h val="0.9542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Sheet1!$CJ$138:$CJ$149</c:f>
              <c:numCache>
                <c:ptCount val="12"/>
                <c:pt idx="0">
                  <c:v>-10</c:v>
                </c:pt>
                <c:pt idx="1">
                  <c:v>-10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VU-75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Sheet1!$AR$89:$AR$101</c:f>
              <c:numCache>
                <c:ptCount val="13"/>
                <c:pt idx="0">
                  <c:v>2.534644266572283</c:v>
                </c:pt>
                <c:pt idx="1">
                  <c:v>2.5636770827391184</c:v>
                </c:pt>
                <c:pt idx="2">
                  <c:v>3.5837336091074325</c:v>
                </c:pt>
                <c:pt idx="3">
                  <c:v>0.7107141934287653</c:v>
                </c:pt>
                <c:pt idx="4">
                  <c:v>-0.5374001993836983</c:v>
                </c:pt>
                <c:pt idx="5">
                  <c:v>0.6998340724093723</c:v>
                </c:pt>
                <c:pt idx="6">
                  <c:v>6.824388655428213</c:v>
                </c:pt>
                <c:pt idx="7">
                  <c:v>7.564633430125805</c:v>
                </c:pt>
                <c:pt idx="8">
                  <c:v>7.806254007426101</c:v>
                </c:pt>
                <c:pt idx="9">
                  <c:v>7.795389345699434</c:v>
                </c:pt>
                <c:pt idx="10">
                  <c:v>7.672884936563911</c:v>
                </c:pt>
                <c:pt idx="11">
                  <c:v>7.505928092850858</c:v>
                </c:pt>
                <c:pt idx="12">
                  <c:v>7.452385470141667</c:v>
                </c:pt>
              </c:numCache>
            </c:numRef>
          </c:val>
          <c:smooth val="0"/>
        </c:ser>
        <c:ser>
          <c:idx val="2"/>
          <c:order val="2"/>
          <c:tx>
            <c:v>VU-90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Sheet1!$AW$89:$AW$101</c:f>
              <c:numCache>
                <c:ptCount val="13"/>
                <c:pt idx="0">
                  <c:v>2.27835952204479</c:v>
                </c:pt>
                <c:pt idx="1">
                  <c:v>3.5668959135369156</c:v>
                </c:pt>
                <c:pt idx="2">
                  <c:v>3.5414834199776797</c:v>
                </c:pt>
                <c:pt idx="3">
                  <c:v>0.1352419493704815</c:v>
                </c:pt>
                <c:pt idx="4">
                  <c:v>-0.2562453374610847</c:v>
                </c:pt>
                <c:pt idx="5">
                  <c:v>-6.06784671227467</c:v>
                </c:pt>
                <c:pt idx="6">
                  <c:v>8.731144368128898</c:v>
                </c:pt>
                <c:pt idx="7">
                  <c:v>8.609313981101922</c:v>
                </c:pt>
                <c:pt idx="8">
                  <c:v>7.618731293827388</c:v>
                </c:pt>
                <c:pt idx="9">
                  <c:v>7.795364290283318</c:v>
                </c:pt>
                <c:pt idx="10">
                  <c:v>8.007588443470533</c:v>
                </c:pt>
                <c:pt idx="11">
                  <c:v>7.647248198189086</c:v>
                </c:pt>
                <c:pt idx="12">
                  <c:v>7.168723113247162</c:v>
                </c:pt>
              </c:numCache>
            </c:numRef>
          </c:val>
          <c:smooth val="0"/>
        </c:ser>
        <c:ser>
          <c:idx val="3"/>
          <c:order val="3"/>
          <c:tx>
            <c:v>VU-120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Sheet1!$BB$89:$BB$101</c:f>
              <c:numCache>
                <c:ptCount val="13"/>
                <c:pt idx="0">
                  <c:v>6.134805591534098</c:v>
                </c:pt>
                <c:pt idx="1">
                  <c:v>5.334197952934289</c:v>
                </c:pt>
                <c:pt idx="2">
                  <c:v>5.443741344957497</c:v>
                </c:pt>
                <c:pt idx="3">
                  <c:v>2.3646348801315407</c:v>
                </c:pt>
                <c:pt idx="4">
                  <c:v>1.1015763150052047</c:v>
                </c:pt>
                <c:pt idx="5">
                  <c:v>0.6981744037378235</c:v>
                </c:pt>
                <c:pt idx="6">
                  <c:v>10.091344618089519</c:v>
                </c:pt>
                <c:pt idx="7">
                  <c:v>9.295351974471536</c:v>
                </c:pt>
                <c:pt idx="8">
                  <c:v>8.666318243631139</c:v>
                </c:pt>
                <c:pt idx="9">
                  <c:v>7.887699171909356</c:v>
                </c:pt>
                <c:pt idx="10">
                  <c:v>7.096581385011514</c:v>
                </c:pt>
                <c:pt idx="11">
                  <c:v>7.4159465832059395</c:v>
                </c:pt>
                <c:pt idx="12">
                  <c:v>6.829778319128323</c:v>
                </c:pt>
              </c:numCache>
            </c:numRef>
          </c:val>
          <c:smooth val="0"/>
        </c:ser>
        <c:ser>
          <c:idx val="4"/>
          <c:order val="4"/>
          <c:tx>
            <c:v>VU-190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Sheet1!$BG$89:$BG$101</c:f>
              <c:numCache>
                <c:ptCount val="13"/>
                <c:pt idx="0">
                  <c:v>5.581724651816381</c:v>
                </c:pt>
                <c:pt idx="1">
                  <c:v>5.604924229569677</c:v>
                </c:pt>
                <c:pt idx="2">
                  <c:v>6.605118678897192</c:v>
                </c:pt>
                <c:pt idx="3">
                  <c:v>6.089548342400534</c:v>
                </c:pt>
                <c:pt idx="4">
                  <c:v>4.610630329608334</c:v>
                </c:pt>
                <c:pt idx="5">
                  <c:v>1.349057580443298</c:v>
                </c:pt>
                <c:pt idx="6">
                  <c:v>10.976541061710153</c:v>
                </c:pt>
                <c:pt idx="7">
                  <c:v>10.361246326965313</c:v>
                </c:pt>
                <c:pt idx="8">
                  <c:v>8.989426042545434</c:v>
                </c:pt>
                <c:pt idx="9">
                  <c:v>8.432225475164355</c:v>
                </c:pt>
                <c:pt idx="10">
                  <c:v>7.496108868056679</c:v>
                </c:pt>
                <c:pt idx="11">
                  <c:v>6.430152970803946</c:v>
                </c:pt>
                <c:pt idx="12">
                  <c:v>2.614853318207436</c:v>
                </c:pt>
              </c:numCache>
            </c:numRef>
          </c:val>
          <c:smooth val="0"/>
        </c:ser>
        <c:ser>
          <c:idx val="9"/>
          <c:order val="5"/>
          <c:tx>
            <c:v>YA-1026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Sheet1!$BZ$89:$BZ$101</c:f>
              <c:numCache>
                <c:ptCount val="13"/>
                <c:pt idx="0">
                  <c:v>6.4019124183775835</c:v>
                </c:pt>
                <c:pt idx="1">
                  <c:v>6.544774323115181</c:v>
                </c:pt>
                <c:pt idx="2">
                  <c:v>7.038665251735494</c:v>
                </c:pt>
                <c:pt idx="3">
                  <c:v>5.348413905182515</c:v>
                </c:pt>
                <c:pt idx="4">
                  <c:v>5.803244199312825</c:v>
                </c:pt>
                <c:pt idx="5">
                  <c:v>-9.62753010720216</c:v>
                </c:pt>
                <c:pt idx="6">
                  <c:v>5.425798766128052</c:v>
                </c:pt>
                <c:pt idx="7">
                  <c:v>5.282588778387841</c:v>
                </c:pt>
                <c:pt idx="8">
                  <c:v>5.1409975706615905</c:v>
                </c:pt>
                <c:pt idx="9">
                  <c:v>5.080233568050176</c:v>
                </c:pt>
                <c:pt idx="10">
                  <c:v>5.119803457033014</c:v>
                </c:pt>
                <c:pt idx="11">
                  <c:v>5.151796303194602</c:v>
                </c:pt>
                <c:pt idx="12">
                  <c:v>4.8113771690930385</c:v>
                </c:pt>
              </c:numCache>
            </c:numRef>
          </c:val>
          <c:smooth val="0"/>
        </c:ser>
        <c:ser>
          <c:idx val="10"/>
          <c:order val="6"/>
          <c:tx>
            <c:v>YA-1713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Sheet1!$BU$89:$BU$101</c:f>
              <c:numCache>
                <c:ptCount val="13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</c:numCache>
            </c:numRef>
          </c:val>
          <c:smooth val="0"/>
        </c:ser>
        <c:ser>
          <c:idx val="6"/>
          <c:order val="7"/>
          <c:tx>
            <c:v>40" rab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Sheet1!$EA$89:$EA$101</c:f>
              <c:numCache>
                <c:ptCount val="13"/>
                <c:pt idx="0">
                  <c:v>-6.148245083230769</c:v>
                </c:pt>
                <c:pt idx="1">
                  <c:v>-4.1183975588150545</c:v>
                </c:pt>
                <c:pt idx="2">
                  <c:v>-2.7140898199716315</c:v>
                </c:pt>
                <c:pt idx="3">
                  <c:v>-1.7117354353994931</c:v>
                </c:pt>
                <c:pt idx="4">
                  <c:v>-1.6391944563497696</c:v>
                </c:pt>
                <c:pt idx="5">
                  <c:v>-2.114789660885756</c:v>
                </c:pt>
                <c:pt idx="6">
                  <c:v>-2.5567530955005964</c:v>
                </c:pt>
                <c:pt idx="7">
                  <c:v>-2.685237775072715</c:v>
                </c:pt>
                <c:pt idx="8">
                  <c:v>-2.870518563309792</c:v>
                </c:pt>
                <c:pt idx="9">
                  <c:v>-3.1379615517477832</c:v>
                </c:pt>
                <c:pt idx="10">
                  <c:v>-3.512563169991729</c:v>
                </c:pt>
                <c:pt idx="11">
                  <c:v>-3.998986580255397</c:v>
                </c:pt>
                <c:pt idx="12">
                  <c:v>-4.608319919401456</c:v>
                </c:pt>
              </c:numCache>
            </c:numRef>
          </c:val>
          <c:smooth val="0"/>
        </c:ser>
        <c:ser>
          <c:idx val="12"/>
          <c:order val="8"/>
          <c:tx>
            <c:v>CM3671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Sheet1!$DL$89:$DL$101</c:f>
              <c:numCache>
                <c:ptCount val="13"/>
                <c:pt idx="0">
                  <c:v>7.1067840233088555</c:v>
                </c:pt>
                <c:pt idx="1">
                  <c:v>7.933080086022795</c:v>
                </c:pt>
                <c:pt idx="2">
                  <c:v>7.0863037998344485</c:v>
                </c:pt>
                <c:pt idx="3">
                  <c:v>7.9416672105101105</c:v>
                </c:pt>
                <c:pt idx="4">
                  <c:v>7.200033563470652</c:v>
                </c:pt>
                <c:pt idx="5">
                  <c:v>4.181267479994948</c:v>
                </c:pt>
                <c:pt idx="6">
                  <c:v>12.750897816656273</c:v>
                </c:pt>
                <c:pt idx="7">
                  <c:v>11.839636457759662</c:v>
                </c:pt>
                <c:pt idx="8">
                  <c:v>10.915132152885235</c:v>
                </c:pt>
                <c:pt idx="9">
                  <c:v>10.297466446338685</c:v>
                </c:pt>
                <c:pt idx="10">
                  <c:v>10.572543192079081</c:v>
                </c:pt>
                <c:pt idx="11">
                  <c:v>11.658816870892831</c:v>
                </c:pt>
                <c:pt idx="12">
                  <c:v>10.83831911211169</c:v>
                </c:pt>
              </c:numCache>
            </c:numRef>
          </c:val>
          <c:smooth val="0"/>
        </c:ser>
        <c:ser>
          <c:idx val="13"/>
          <c:order val="9"/>
          <c:tx>
            <c:v>3671a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Sheet1!$DQ$89:$DQ$101</c:f>
              <c:numCache>
                <c:ptCount val="13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</c:numCache>
            </c:numRef>
          </c:val>
          <c:smooth val="0"/>
        </c:ser>
        <c:axId val="39548343"/>
        <c:axId val="20390768"/>
      </c:line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90768"/>
        <c:crosses val="autoZero"/>
        <c:auto val="1"/>
        <c:lblOffset val="100"/>
        <c:noMultiLvlLbl val="0"/>
      </c:catAx>
      <c:valAx>
        <c:axId val="20390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48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3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5"/>
          <c:w val="0.8295"/>
          <c:h val="0.974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CM 4228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Sheet1!$P$5:$P$40</c:f>
              <c:numCache>
                <c:ptCount val="36"/>
                <c:pt idx="0">
                  <c:v>3.33</c:v>
                </c:pt>
                <c:pt idx="1">
                  <c:v>7.58</c:v>
                </c:pt>
                <c:pt idx="2">
                  <c:v>10.6</c:v>
                </c:pt>
                <c:pt idx="3">
                  <c:v>12.17</c:v>
                </c:pt>
                <c:pt idx="4">
                  <c:v>13.08</c:v>
                </c:pt>
                <c:pt idx="5">
                  <c:v>13.77</c:v>
                </c:pt>
                <c:pt idx="6">
                  <c:v>14.41</c:v>
                </c:pt>
                <c:pt idx="7">
                  <c:v>14.89</c:v>
                </c:pt>
                <c:pt idx="8">
                  <c:v>15.18</c:v>
                </c:pt>
                <c:pt idx="9">
                  <c:v>15.36</c:v>
                </c:pt>
                <c:pt idx="10">
                  <c:v>15.49</c:v>
                </c:pt>
                <c:pt idx="11">
                  <c:v>15.56</c:v>
                </c:pt>
                <c:pt idx="12">
                  <c:v>15.64</c:v>
                </c:pt>
                <c:pt idx="13">
                  <c:v>15.71</c:v>
                </c:pt>
                <c:pt idx="14">
                  <c:v>15.72</c:v>
                </c:pt>
                <c:pt idx="15">
                  <c:v>15.83</c:v>
                </c:pt>
                <c:pt idx="16">
                  <c:v>15.97</c:v>
                </c:pt>
                <c:pt idx="17">
                  <c:v>16.08</c:v>
                </c:pt>
                <c:pt idx="18">
                  <c:v>16.18</c:v>
                </c:pt>
                <c:pt idx="19">
                  <c:v>16.24</c:v>
                </c:pt>
                <c:pt idx="20">
                  <c:v>16.25</c:v>
                </c:pt>
                <c:pt idx="21">
                  <c:v>16.16</c:v>
                </c:pt>
                <c:pt idx="22">
                  <c:v>15.98</c:v>
                </c:pt>
                <c:pt idx="23">
                  <c:v>15.71</c:v>
                </c:pt>
                <c:pt idx="24">
                  <c:v>15.44</c:v>
                </c:pt>
                <c:pt idx="25">
                  <c:v>15.21</c:v>
                </c:pt>
                <c:pt idx="26">
                  <c:v>15.01</c:v>
                </c:pt>
                <c:pt idx="27">
                  <c:v>14.78</c:v>
                </c:pt>
                <c:pt idx="28">
                  <c:v>14.5</c:v>
                </c:pt>
                <c:pt idx="29">
                  <c:v>14.19</c:v>
                </c:pt>
                <c:pt idx="30">
                  <c:v>13.87</c:v>
                </c:pt>
                <c:pt idx="31">
                  <c:v>13.55</c:v>
                </c:pt>
                <c:pt idx="32">
                  <c:v>13.19</c:v>
                </c:pt>
                <c:pt idx="33">
                  <c:v>12.76</c:v>
                </c:pt>
                <c:pt idx="34">
                  <c:v>12.21</c:v>
                </c:pt>
                <c:pt idx="35">
                  <c:v>11.53</c:v>
                </c:pt>
              </c:numCache>
            </c:numRef>
          </c:val>
          <c:smooth val="0"/>
        </c:ser>
        <c:ser>
          <c:idx val="2"/>
          <c:order val="2"/>
          <c:tx>
            <c:v>CM 4248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Sheet1!$D$5:$D$40</c:f>
              <c:numCache>
                <c:ptCount val="36"/>
                <c:pt idx="0">
                  <c:v>11.51</c:v>
                </c:pt>
                <c:pt idx="1">
                  <c:v>11.84</c:v>
                </c:pt>
                <c:pt idx="2">
                  <c:v>12.21</c:v>
                </c:pt>
                <c:pt idx="3">
                  <c:v>12.69</c:v>
                </c:pt>
                <c:pt idx="4">
                  <c:v>12.91</c:v>
                </c:pt>
                <c:pt idx="5">
                  <c:v>13.1</c:v>
                </c:pt>
                <c:pt idx="6">
                  <c:v>13.05</c:v>
                </c:pt>
                <c:pt idx="7">
                  <c:v>13.07</c:v>
                </c:pt>
                <c:pt idx="8">
                  <c:v>13.08</c:v>
                </c:pt>
                <c:pt idx="9">
                  <c:v>13.09</c:v>
                </c:pt>
                <c:pt idx="10">
                  <c:v>13.11</c:v>
                </c:pt>
                <c:pt idx="11">
                  <c:v>13.14</c:v>
                </c:pt>
                <c:pt idx="12">
                  <c:v>13.19</c:v>
                </c:pt>
                <c:pt idx="13">
                  <c:v>13.25</c:v>
                </c:pt>
                <c:pt idx="14">
                  <c:v>13.32</c:v>
                </c:pt>
                <c:pt idx="15">
                  <c:v>13.4</c:v>
                </c:pt>
                <c:pt idx="16">
                  <c:v>13.51</c:v>
                </c:pt>
                <c:pt idx="17">
                  <c:v>13.65</c:v>
                </c:pt>
                <c:pt idx="18">
                  <c:v>13.81</c:v>
                </c:pt>
                <c:pt idx="19">
                  <c:v>13.98</c:v>
                </c:pt>
                <c:pt idx="20">
                  <c:v>14.16</c:v>
                </c:pt>
                <c:pt idx="21">
                  <c:v>14.37</c:v>
                </c:pt>
                <c:pt idx="22">
                  <c:v>14.59</c:v>
                </c:pt>
                <c:pt idx="23">
                  <c:v>14.82</c:v>
                </c:pt>
                <c:pt idx="24">
                  <c:v>15.07</c:v>
                </c:pt>
                <c:pt idx="25">
                  <c:v>15.35</c:v>
                </c:pt>
                <c:pt idx="26">
                  <c:v>15.63</c:v>
                </c:pt>
                <c:pt idx="27">
                  <c:v>15.75</c:v>
                </c:pt>
                <c:pt idx="28">
                  <c:v>15.71</c:v>
                </c:pt>
                <c:pt idx="29">
                  <c:v>15.81</c:v>
                </c:pt>
                <c:pt idx="30">
                  <c:v>15.08</c:v>
                </c:pt>
                <c:pt idx="31">
                  <c:v>12.44</c:v>
                </c:pt>
                <c:pt idx="32">
                  <c:v>7.03</c:v>
                </c:pt>
                <c:pt idx="33">
                  <c:v>8.23</c:v>
                </c:pt>
                <c:pt idx="34">
                  <c:v>4.45</c:v>
                </c:pt>
                <c:pt idx="35">
                  <c:v>3.87</c:v>
                </c:pt>
              </c:numCache>
            </c:numRef>
          </c:val>
          <c:smooth val="0"/>
        </c:ser>
        <c:ser>
          <c:idx val="3"/>
          <c:order val="3"/>
          <c:tx>
            <c:v>DAT75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Sheet1!$AN$5:$AN$40</c:f>
              <c:numCache>
                <c:ptCount val="36"/>
                <c:pt idx="0">
                  <c:v>11.33</c:v>
                </c:pt>
                <c:pt idx="1">
                  <c:v>11.51</c:v>
                </c:pt>
                <c:pt idx="2">
                  <c:v>11.7</c:v>
                </c:pt>
                <c:pt idx="3">
                  <c:v>11.89</c:v>
                </c:pt>
                <c:pt idx="4">
                  <c:v>12.1</c:v>
                </c:pt>
                <c:pt idx="5">
                  <c:v>12.31</c:v>
                </c:pt>
                <c:pt idx="6">
                  <c:v>12.52</c:v>
                </c:pt>
                <c:pt idx="7">
                  <c:v>12.72</c:v>
                </c:pt>
                <c:pt idx="8">
                  <c:v>12.93</c:v>
                </c:pt>
                <c:pt idx="9">
                  <c:v>13.15</c:v>
                </c:pt>
                <c:pt idx="10">
                  <c:v>13.39</c:v>
                </c:pt>
                <c:pt idx="11">
                  <c:v>13.64</c:v>
                </c:pt>
                <c:pt idx="12">
                  <c:v>13.88</c:v>
                </c:pt>
                <c:pt idx="13">
                  <c:v>14.12</c:v>
                </c:pt>
                <c:pt idx="14">
                  <c:v>14.35</c:v>
                </c:pt>
                <c:pt idx="15">
                  <c:v>14.59</c:v>
                </c:pt>
                <c:pt idx="16">
                  <c:v>14.84</c:v>
                </c:pt>
                <c:pt idx="17">
                  <c:v>15.11</c:v>
                </c:pt>
                <c:pt idx="18">
                  <c:v>15.38</c:v>
                </c:pt>
                <c:pt idx="19">
                  <c:v>15.63</c:v>
                </c:pt>
                <c:pt idx="20">
                  <c:v>15.87</c:v>
                </c:pt>
                <c:pt idx="21">
                  <c:v>16.11</c:v>
                </c:pt>
                <c:pt idx="22">
                  <c:v>16.34</c:v>
                </c:pt>
                <c:pt idx="23">
                  <c:v>16.58</c:v>
                </c:pt>
                <c:pt idx="24">
                  <c:v>16.81</c:v>
                </c:pt>
                <c:pt idx="25">
                  <c:v>17.02</c:v>
                </c:pt>
                <c:pt idx="26">
                  <c:v>17.18</c:v>
                </c:pt>
                <c:pt idx="27">
                  <c:v>17.28</c:v>
                </c:pt>
                <c:pt idx="28">
                  <c:v>17.32</c:v>
                </c:pt>
                <c:pt idx="29">
                  <c:v>17.32</c:v>
                </c:pt>
                <c:pt idx="30">
                  <c:v>17.26</c:v>
                </c:pt>
                <c:pt idx="31">
                  <c:v>17.03</c:v>
                </c:pt>
                <c:pt idx="32">
                  <c:v>16.67</c:v>
                </c:pt>
                <c:pt idx="33">
                  <c:v>16.13</c:v>
                </c:pt>
                <c:pt idx="34">
                  <c:v>15.08</c:v>
                </c:pt>
                <c:pt idx="35">
                  <c:v>14.29</c:v>
                </c:pt>
              </c:numCache>
            </c:numRef>
          </c:val>
          <c:smooth val="0"/>
        </c:ser>
        <c:ser>
          <c:idx val="15"/>
          <c:order val="4"/>
          <c:tx>
            <c:v>Test 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Sheet1!$DR$5:$DR$40</c:f>
              <c:numCache>
                <c:ptCount val="36"/>
                <c:pt idx="0">
                  <c:v>8.52</c:v>
                </c:pt>
                <c:pt idx="1">
                  <c:v>9.35</c:v>
                </c:pt>
                <c:pt idx="2">
                  <c:v>10.66</c:v>
                </c:pt>
                <c:pt idx="3">
                  <c:v>10.27</c:v>
                </c:pt>
                <c:pt idx="4">
                  <c:v>10.93</c:v>
                </c:pt>
                <c:pt idx="5">
                  <c:v>10.99</c:v>
                </c:pt>
                <c:pt idx="6">
                  <c:v>11.97</c:v>
                </c:pt>
                <c:pt idx="7">
                  <c:v>12.41</c:v>
                </c:pt>
                <c:pt idx="8">
                  <c:v>12.5</c:v>
                </c:pt>
                <c:pt idx="9">
                  <c:v>12.63</c:v>
                </c:pt>
                <c:pt idx="10">
                  <c:v>13</c:v>
                </c:pt>
                <c:pt idx="11">
                  <c:v>13.32</c:v>
                </c:pt>
                <c:pt idx="12">
                  <c:v>13.44</c:v>
                </c:pt>
                <c:pt idx="13">
                  <c:v>13.45</c:v>
                </c:pt>
                <c:pt idx="14">
                  <c:v>13.4</c:v>
                </c:pt>
                <c:pt idx="15">
                  <c:v>13.3</c:v>
                </c:pt>
                <c:pt idx="16">
                  <c:v>13.1</c:v>
                </c:pt>
                <c:pt idx="17">
                  <c:v>12.94</c:v>
                </c:pt>
                <c:pt idx="18">
                  <c:v>13.12</c:v>
                </c:pt>
                <c:pt idx="19">
                  <c:v>13.42</c:v>
                </c:pt>
                <c:pt idx="20">
                  <c:v>13.75</c:v>
                </c:pt>
                <c:pt idx="21">
                  <c:v>14.1</c:v>
                </c:pt>
                <c:pt idx="22">
                  <c:v>14.39</c:v>
                </c:pt>
                <c:pt idx="23">
                  <c:v>14.52</c:v>
                </c:pt>
                <c:pt idx="24">
                  <c:v>14.5</c:v>
                </c:pt>
                <c:pt idx="25">
                  <c:v>14.59</c:v>
                </c:pt>
                <c:pt idx="26">
                  <c:v>14.49</c:v>
                </c:pt>
                <c:pt idx="27">
                  <c:v>13.92</c:v>
                </c:pt>
                <c:pt idx="28">
                  <c:v>12.13</c:v>
                </c:pt>
                <c:pt idx="29">
                  <c:v>10.3</c:v>
                </c:pt>
                <c:pt idx="30">
                  <c:v>11.41</c:v>
                </c:pt>
                <c:pt idx="31">
                  <c:v>8.98</c:v>
                </c:pt>
                <c:pt idx="32">
                  <c:v>2.41</c:v>
                </c:pt>
                <c:pt idx="33">
                  <c:v>-2.71</c:v>
                </c:pt>
                <c:pt idx="34">
                  <c:v>-2.28</c:v>
                </c:pt>
                <c:pt idx="35">
                  <c:v>-1.64</c:v>
                </c:pt>
              </c:numCache>
            </c:numRef>
          </c:val>
          <c:smooth val="0"/>
        </c:ser>
        <c:ser>
          <c:idx val="16"/>
          <c:order val="5"/>
          <c:tx>
            <c:v>Test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Sheet1!$DW$5:$DW$40</c:f>
              <c:numCache>
                <c:ptCount val="36"/>
                <c:pt idx="0">
                  <c:v>9.61</c:v>
                </c:pt>
                <c:pt idx="1">
                  <c:v>9.72</c:v>
                </c:pt>
                <c:pt idx="2">
                  <c:v>9.94</c:v>
                </c:pt>
                <c:pt idx="3">
                  <c:v>11.36</c:v>
                </c:pt>
                <c:pt idx="4">
                  <c:v>11.87</c:v>
                </c:pt>
                <c:pt idx="5">
                  <c:v>11.04</c:v>
                </c:pt>
                <c:pt idx="6">
                  <c:v>12.19</c:v>
                </c:pt>
                <c:pt idx="7">
                  <c:v>12.7</c:v>
                </c:pt>
                <c:pt idx="8">
                  <c:v>12.9</c:v>
                </c:pt>
                <c:pt idx="9">
                  <c:v>13.05</c:v>
                </c:pt>
                <c:pt idx="10">
                  <c:v>13.18</c:v>
                </c:pt>
                <c:pt idx="11">
                  <c:v>13.3</c:v>
                </c:pt>
                <c:pt idx="12">
                  <c:v>13.4</c:v>
                </c:pt>
                <c:pt idx="13">
                  <c:v>13.48</c:v>
                </c:pt>
                <c:pt idx="14">
                  <c:v>13.54</c:v>
                </c:pt>
                <c:pt idx="15">
                  <c:v>13.59</c:v>
                </c:pt>
                <c:pt idx="16">
                  <c:v>13.63</c:v>
                </c:pt>
                <c:pt idx="17">
                  <c:v>13.67</c:v>
                </c:pt>
                <c:pt idx="18">
                  <c:v>13.73</c:v>
                </c:pt>
                <c:pt idx="19">
                  <c:v>13.87</c:v>
                </c:pt>
                <c:pt idx="20">
                  <c:v>14.11</c:v>
                </c:pt>
                <c:pt idx="21">
                  <c:v>14.35</c:v>
                </c:pt>
                <c:pt idx="22">
                  <c:v>14.57</c:v>
                </c:pt>
                <c:pt idx="23">
                  <c:v>14.75</c:v>
                </c:pt>
                <c:pt idx="24">
                  <c:v>14.86</c:v>
                </c:pt>
                <c:pt idx="25">
                  <c:v>14.89</c:v>
                </c:pt>
                <c:pt idx="26">
                  <c:v>14.83</c:v>
                </c:pt>
                <c:pt idx="27">
                  <c:v>14.38</c:v>
                </c:pt>
                <c:pt idx="28">
                  <c:v>13.41</c:v>
                </c:pt>
                <c:pt idx="29">
                  <c:v>12.49</c:v>
                </c:pt>
                <c:pt idx="30">
                  <c:v>11.99</c:v>
                </c:pt>
                <c:pt idx="31">
                  <c:v>9.74</c:v>
                </c:pt>
                <c:pt idx="32">
                  <c:v>4.47</c:v>
                </c:pt>
                <c:pt idx="33">
                  <c:v>-1.18</c:v>
                </c:pt>
                <c:pt idx="34">
                  <c:v>-2.41</c:v>
                </c:pt>
                <c:pt idx="35">
                  <c:v>-1.32</c:v>
                </c:pt>
              </c:numCache>
            </c:numRef>
          </c:val>
          <c:smooth val="0"/>
        </c:ser>
        <c:axId val="49299185"/>
        <c:axId val="41039482"/>
      </c:lineChart>
      <c:catAx>
        <c:axId val="4929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39482"/>
        <c:crosses val="autoZero"/>
        <c:auto val="1"/>
        <c:lblOffset val="100"/>
        <c:noMultiLvlLbl val="0"/>
      </c:catAx>
      <c:valAx>
        <c:axId val="41039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99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406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5"/>
          <c:w val="0.8295"/>
          <c:h val="0.974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7"/>
          <c:order val="1"/>
          <c:tx>
            <c:v>SilvrSen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Sheet1!$BB$5:$BB$40</c:f>
              <c:numCache>
                <c:ptCount val="36"/>
                <c:pt idx="0">
                  <c:v>5.479189666376406</c:v>
                </c:pt>
                <c:pt idx="1">
                  <c:v>6.157531754859993</c:v>
                </c:pt>
                <c:pt idx="2">
                  <c:v>6.438059359293359</c:v>
                </c:pt>
                <c:pt idx="3">
                  <c:v>6.399647289202498</c:v>
                </c:pt>
                <c:pt idx="4">
                  <c:v>6.26892500919378</c:v>
                </c:pt>
                <c:pt idx="5">
                  <c:v>6.194140207126043</c:v>
                </c:pt>
                <c:pt idx="6">
                  <c:v>6.2586209122328835</c:v>
                </c:pt>
                <c:pt idx="7">
                  <c:v>6.438342768823965</c:v>
                </c:pt>
                <c:pt idx="8">
                  <c:v>6.660284181865692</c:v>
                </c:pt>
                <c:pt idx="9">
                  <c:v>6.839465232229551</c:v>
                </c:pt>
                <c:pt idx="10">
                  <c:v>6.912419640323785</c:v>
                </c:pt>
                <c:pt idx="11">
                  <c:v>6.8916622987466285</c:v>
                </c:pt>
                <c:pt idx="12">
                  <c:v>6.802143288649581</c:v>
                </c:pt>
                <c:pt idx="13">
                  <c:v>6.719437975721154</c:v>
                </c:pt>
                <c:pt idx="14">
                  <c:v>6.656182595275423</c:v>
                </c:pt>
                <c:pt idx="15">
                  <c:v>6.643832446268195</c:v>
                </c:pt>
                <c:pt idx="16">
                  <c:v>6.686172075185394</c:v>
                </c:pt>
                <c:pt idx="17">
                  <c:v>6.7542738225032215</c:v>
                </c:pt>
                <c:pt idx="18">
                  <c:v>6.824450893859766</c:v>
                </c:pt>
                <c:pt idx="19">
                  <c:v>6.886033036580592</c:v>
                </c:pt>
                <c:pt idx="20">
                  <c:v>6.928550414908116</c:v>
                </c:pt>
                <c:pt idx="21">
                  <c:v>6.955093688106027</c:v>
                </c:pt>
                <c:pt idx="22">
                  <c:v>6.960345386299483</c:v>
                </c:pt>
                <c:pt idx="23">
                  <c:v>6.9639224707670975</c:v>
                </c:pt>
                <c:pt idx="24">
                  <c:v>6.971634978109726</c:v>
                </c:pt>
                <c:pt idx="25">
                  <c:v>6.949897058552765</c:v>
                </c:pt>
                <c:pt idx="26">
                  <c:v>6.869349565584131</c:v>
                </c:pt>
                <c:pt idx="27">
                  <c:v>6.837950298957533</c:v>
                </c:pt>
                <c:pt idx="28">
                  <c:v>7.238403061456739</c:v>
                </c:pt>
                <c:pt idx="29">
                  <c:v>7.5082609043319914</c:v>
                </c:pt>
                <c:pt idx="30">
                  <c:v>7.556353451891154</c:v>
                </c:pt>
                <c:pt idx="31">
                  <c:v>7.516584288428955</c:v>
                </c:pt>
                <c:pt idx="32">
                  <c:v>7.444472865181251</c:v>
                </c:pt>
                <c:pt idx="33">
                  <c:v>7.365082231207397</c:v>
                </c:pt>
                <c:pt idx="34">
                  <c:v>7.294380609536425</c:v>
                </c:pt>
                <c:pt idx="35">
                  <c:v>7.234788224349802</c:v>
                </c:pt>
              </c:numCache>
            </c:numRef>
          </c:val>
          <c:smooth val="0"/>
        </c:ser>
        <c:ser>
          <c:idx val="8"/>
          <c:order val="2"/>
          <c:tx>
            <c:v>loops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Sheet1!$BG$5:$BG$40</c:f>
              <c:numCache>
                <c:ptCount val="36"/>
                <c:pt idx="0">
                  <c:v>0.004710150270352376</c:v>
                </c:pt>
                <c:pt idx="1">
                  <c:v>0.5605532174798413</c:v>
                </c:pt>
                <c:pt idx="2">
                  <c:v>1.0691215699106684</c:v>
                </c:pt>
                <c:pt idx="3">
                  <c:v>1.52604294220745</c:v>
                </c:pt>
                <c:pt idx="4">
                  <c:v>1.9512139991851427</c:v>
                </c:pt>
                <c:pt idx="5">
                  <c:v>2.3212873247293695</c:v>
                </c:pt>
                <c:pt idx="6">
                  <c:v>2.6348954014260375</c:v>
                </c:pt>
                <c:pt idx="7">
                  <c:v>2.9129631107351273</c:v>
                </c:pt>
                <c:pt idx="8">
                  <c:v>3.135428021400317</c:v>
                </c:pt>
                <c:pt idx="9">
                  <c:v>3.316933900893483</c:v>
                </c:pt>
                <c:pt idx="10">
                  <c:v>3.457773890352654</c:v>
                </c:pt>
                <c:pt idx="11">
                  <c:v>3.5620679657070067</c:v>
                </c:pt>
                <c:pt idx="12">
                  <c:v>3.6237281399818944</c:v>
                </c:pt>
                <c:pt idx="13">
                  <c:v>3.656007947711289</c:v>
                </c:pt>
                <c:pt idx="14">
                  <c:v>3.6631088688806113</c:v>
                </c:pt>
                <c:pt idx="15">
                  <c:v>3.6386683009619274</c:v>
                </c:pt>
                <c:pt idx="16">
                  <c:v>3.59603672749234</c:v>
                </c:pt>
                <c:pt idx="17">
                  <c:v>3.5284768585338435</c:v>
                </c:pt>
                <c:pt idx="18">
                  <c:v>3.449288983053638</c:v>
                </c:pt>
                <c:pt idx="19">
                  <c:v>3.361048818059866</c:v>
                </c:pt>
                <c:pt idx="20">
                  <c:v>3.246391373135104</c:v>
                </c:pt>
                <c:pt idx="21">
                  <c:v>3.127921490544357</c:v>
                </c:pt>
                <c:pt idx="22">
                  <c:v>2.9872655618509683</c:v>
                </c:pt>
                <c:pt idx="23">
                  <c:v>2.8480649917323344</c:v>
                </c:pt>
                <c:pt idx="24">
                  <c:v>2.6806669688842124</c:v>
                </c:pt>
                <c:pt idx="25">
                  <c:v>2.5180572609841825</c:v>
                </c:pt>
                <c:pt idx="26">
                  <c:v>2.332146227766423</c:v>
                </c:pt>
                <c:pt idx="27">
                  <c:v>2.1363819374755937</c:v>
                </c:pt>
                <c:pt idx="28">
                  <c:v>1.9313371965668469</c:v>
                </c:pt>
                <c:pt idx="29">
                  <c:v>1.7010568718972165</c:v>
                </c:pt>
                <c:pt idx="30">
                  <c:v>1.4677153087631836</c:v>
                </c:pt>
                <c:pt idx="31">
                  <c:v>1.2128114581777734</c:v>
                </c:pt>
                <c:pt idx="32">
                  <c:v>0.9293489582024033</c:v>
                </c:pt>
                <c:pt idx="33">
                  <c:v>0.6395078698703092</c:v>
                </c:pt>
                <c:pt idx="34">
                  <c:v>0.31400422045649456</c:v>
                </c:pt>
                <c:pt idx="35">
                  <c:v>-0.03656060668324823</c:v>
                </c:pt>
              </c:numCache>
            </c:numRef>
          </c:val>
          <c:smooth val="0"/>
        </c:ser>
        <c:ser>
          <c:idx val="12"/>
          <c:order val="3"/>
          <c:tx>
            <c:v>DblBow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Sheet1!$BU$5:$BU$40</c:f>
              <c:numCache>
                <c:ptCount val="36"/>
                <c:pt idx="0">
                  <c:v>-1.5994115135976514</c:v>
                </c:pt>
                <c:pt idx="1">
                  <c:v>-0.4083963874954817</c:v>
                </c:pt>
                <c:pt idx="2">
                  <c:v>0.6045257951472252</c:v>
                </c:pt>
                <c:pt idx="3">
                  <c:v>1.471398459967233</c:v>
                </c:pt>
                <c:pt idx="4">
                  <c:v>2.223005366409472</c:v>
                </c:pt>
                <c:pt idx="5">
                  <c:v>2.885154013621494</c:v>
                </c:pt>
                <c:pt idx="6">
                  <c:v>3.4979642592128126</c:v>
                </c:pt>
                <c:pt idx="7">
                  <c:v>4.05047581184641</c:v>
                </c:pt>
                <c:pt idx="8">
                  <c:v>4.569214611300137</c:v>
                </c:pt>
                <c:pt idx="9">
                  <c:v>5.074772037462956</c:v>
                </c:pt>
                <c:pt idx="10">
                  <c:v>5.5564471192860845</c:v>
                </c:pt>
                <c:pt idx="11">
                  <c:v>6.012023820183127</c:v>
                </c:pt>
                <c:pt idx="12">
                  <c:v>6.463629588842922</c:v>
                </c:pt>
                <c:pt idx="13">
                  <c:v>6.889359093804928</c:v>
                </c:pt>
                <c:pt idx="14">
                  <c:v>7.274633421283369</c:v>
                </c:pt>
                <c:pt idx="15">
                  <c:v>7.632829589674748</c:v>
                </c:pt>
                <c:pt idx="16">
                  <c:v>7.934008984803506</c:v>
                </c:pt>
                <c:pt idx="17">
                  <c:v>8.154757686355083</c:v>
                </c:pt>
                <c:pt idx="18">
                  <c:v>8.28703345547082</c:v>
                </c:pt>
                <c:pt idx="19">
                  <c:v>8.250180695375857</c:v>
                </c:pt>
                <c:pt idx="20">
                  <c:v>7.87374304919581</c:v>
                </c:pt>
                <c:pt idx="21">
                  <c:v>6.6220842386905465</c:v>
                </c:pt>
                <c:pt idx="22">
                  <c:v>8.462521031047919</c:v>
                </c:pt>
                <c:pt idx="23">
                  <c:v>9.965096744115657</c:v>
                </c:pt>
                <c:pt idx="24">
                  <c:v>10.205005582502531</c:v>
                </c:pt>
                <c:pt idx="25">
                  <c:v>10.32587534039358</c:v>
                </c:pt>
                <c:pt idx="26">
                  <c:v>10.392549031668278</c:v>
                </c:pt>
                <c:pt idx="27">
                  <c:v>10.402007263521412</c:v>
                </c:pt>
                <c:pt idx="28">
                  <c:v>10.368033745333541</c:v>
                </c:pt>
                <c:pt idx="29">
                  <c:v>10.313697124663769</c:v>
                </c:pt>
                <c:pt idx="30">
                  <c:v>10.24923771337645</c:v>
                </c:pt>
                <c:pt idx="31">
                  <c:v>10.201785909989578</c:v>
                </c:pt>
                <c:pt idx="32">
                  <c:v>10.165820696235308</c:v>
                </c:pt>
                <c:pt idx="33">
                  <c:v>10.16472507498285</c:v>
                </c:pt>
                <c:pt idx="34">
                  <c:v>10.18076009907129</c:v>
                </c:pt>
                <c:pt idx="35">
                  <c:v>10.227868952944025</c:v>
                </c:pt>
              </c:numCache>
            </c:numRef>
          </c:val>
          <c:smooth val="0"/>
        </c:ser>
        <c:ser>
          <c:idx val="13"/>
          <c:order val="4"/>
          <c:tx>
            <c:v>DB-2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Sheet1!$CE$5:$CE$40</c:f>
              <c:numCache>
                <c:ptCount val="36"/>
                <c:pt idx="0">
                  <c:v>6.908423307134578</c:v>
                </c:pt>
                <c:pt idx="1">
                  <c:v>7.020572793704946</c:v>
                </c:pt>
                <c:pt idx="2">
                  <c:v>5.319271421280943</c:v>
                </c:pt>
                <c:pt idx="3">
                  <c:v>7.781152813152376</c:v>
                </c:pt>
                <c:pt idx="4">
                  <c:v>7.979129270912959</c:v>
                </c:pt>
                <c:pt idx="5">
                  <c:v>8.133600734339844</c:v>
                </c:pt>
                <c:pt idx="6">
                  <c:v>8.272455356726663</c:v>
                </c:pt>
                <c:pt idx="7">
                  <c:v>8.39152050002215</c:v>
                </c:pt>
                <c:pt idx="8">
                  <c:v>8.510998608075928</c:v>
                </c:pt>
                <c:pt idx="9">
                  <c:v>8.632423707675088</c:v>
                </c:pt>
                <c:pt idx="10">
                  <c:v>8.745317563650948</c:v>
                </c:pt>
                <c:pt idx="11">
                  <c:v>8.860582176808906</c:v>
                </c:pt>
                <c:pt idx="12">
                  <c:v>8.978205462423292</c:v>
                </c:pt>
                <c:pt idx="13">
                  <c:v>9.087915884516512</c:v>
                </c:pt>
                <c:pt idx="14">
                  <c:v>9.1993144504703</c:v>
                </c:pt>
                <c:pt idx="15">
                  <c:v>9.31222218385385</c:v>
                </c:pt>
                <c:pt idx="16">
                  <c:v>9.426621757974216</c:v>
                </c:pt>
                <c:pt idx="17">
                  <c:v>9.533217413312014</c:v>
                </c:pt>
                <c:pt idx="18">
                  <c:v>9.653204654410086</c:v>
                </c:pt>
                <c:pt idx="19">
                  <c:v>9.768589411904372</c:v>
                </c:pt>
                <c:pt idx="20">
                  <c:v>9.89167733747073</c:v>
                </c:pt>
                <c:pt idx="21">
                  <c:v>10.015273593987358</c:v>
                </c:pt>
                <c:pt idx="22">
                  <c:v>10.152504941249637</c:v>
                </c:pt>
                <c:pt idx="23">
                  <c:v>10.28657686683889</c:v>
                </c:pt>
                <c:pt idx="24">
                  <c:v>10.439810115306631</c:v>
                </c:pt>
                <c:pt idx="25">
                  <c:v>10.60526899868929</c:v>
                </c:pt>
                <c:pt idx="26">
                  <c:v>10.784431507771156</c:v>
                </c:pt>
                <c:pt idx="27">
                  <c:v>10.95731907545273</c:v>
                </c:pt>
                <c:pt idx="28">
                  <c:v>11.122222682019922</c:v>
                </c:pt>
                <c:pt idx="29">
                  <c:v>11.2539629164917</c:v>
                </c:pt>
                <c:pt idx="30">
                  <c:v>11.355969580168091</c:v>
                </c:pt>
                <c:pt idx="31">
                  <c:v>11.402353562714051</c:v>
                </c:pt>
                <c:pt idx="32">
                  <c:v>11.419648314407409</c:v>
                </c:pt>
                <c:pt idx="33">
                  <c:v>11.39766577307457</c:v>
                </c:pt>
                <c:pt idx="34">
                  <c:v>11.356604664862893</c:v>
                </c:pt>
                <c:pt idx="35">
                  <c:v>11.309369856022101</c:v>
                </c:pt>
              </c:numCache>
            </c:numRef>
          </c:val>
          <c:smooth val="0"/>
        </c:ser>
        <c:ser>
          <c:idx val="14"/>
          <c:order val="5"/>
          <c:tx>
            <c:v>SqrShtr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Sheet1!$CN$5:$CN$40</c:f>
              <c:numCache>
                <c:ptCount val="36"/>
                <c:pt idx="0">
                  <c:v>-4.771775630762518</c:v>
                </c:pt>
                <c:pt idx="1">
                  <c:v>1.591316685688124</c:v>
                </c:pt>
                <c:pt idx="2">
                  <c:v>5.155570617030131</c:v>
                </c:pt>
                <c:pt idx="3">
                  <c:v>5.8644718768102</c:v>
                </c:pt>
                <c:pt idx="4">
                  <c:v>6.0244941433436185</c:v>
                </c:pt>
                <c:pt idx="5">
                  <c:v>6.077037491347102</c:v>
                </c:pt>
                <c:pt idx="6">
                  <c:v>6.094364940504854</c:v>
                </c:pt>
                <c:pt idx="7">
                  <c:v>6.111090477049617</c:v>
                </c:pt>
                <c:pt idx="8">
                  <c:v>6.131710622036575</c:v>
                </c:pt>
                <c:pt idx="9">
                  <c:v>6.162262779828892</c:v>
                </c:pt>
                <c:pt idx="10">
                  <c:v>6.218935231924833</c:v>
                </c:pt>
                <c:pt idx="11">
                  <c:v>6.30854665778808</c:v>
                </c:pt>
                <c:pt idx="12">
                  <c:v>6.434935144010481</c:v>
                </c:pt>
                <c:pt idx="13">
                  <c:v>6.6003277798850934</c:v>
                </c:pt>
                <c:pt idx="14">
                  <c:v>6.80047270204079</c:v>
                </c:pt>
                <c:pt idx="15">
                  <c:v>7.042052860772496</c:v>
                </c:pt>
                <c:pt idx="16">
                  <c:v>7.295211789576786</c:v>
                </c:pt>
                <c:pt idx="17">
                  <c:v>7.560210645775593</c:v>
                </c:pt>
                <c:pt idx="18">
                  <c:v>7.821768987681496</c:v>
                </c:pt>
                <c:pt idx="19">
                  <c:v>8.056496128198235</c:v>
                </c:pt>
                <c:pt idx="20">
                  <c:v>8.24793110075893</c:v>
                </c:pt>
                <c:pt idx="21">
                  <c:v>8.39645339380028</c:v>
                </c:pt>
                <c:pt idx="22">
                  <c:v>8.494214909609703</c:v>
                </c:pt>
                <c:pt idx="23">
                  <c:v>8.581296511657728</c:v>
                </c:pt>
                <c:pt idx="24">
                  <c:v>8.67061860300962</c:v>
                </c:pt>
                <c:pt idx="25">
                  <c:v>8.746093649917768</c:v>
                </c:pt>
                <c:pt idx="26">
                  <c:v>8.781294660054218</c:v>
                </c:pt>
                <c:pt idx="27">
                  <c:v>8.77384668041824</c:v>
                </c:pt>
                <c:pt idx="28">
                  <c:v>8.72383146390422</c:v>
                </c:pt>
                <c:pt idx="29">
                  <c:v>8.653363512735528</c:v>
                </c:pt>
                <c:pt idx="30">
                  <c:v>8.569929032529538</c:v>
                </c:pt>
                <c:pt idx="31">
                  <c:v>8.480972950508745</c:v>
                </c:pt>
                <c:pt idx="32">
                  <c:v>8.400741095944529</c:v>
                </c:pt>
                <c:pt idx="33">
                  <c:v>8.323730555385657</c:v>
                </c:pt>
                <c:pt idx="34">
                  <c:v>8.262753922414195</c:v>
                </c:pt>
                <c:pt idx="35">
                  <c:v>8.208675556091219</c:v>
                </c:pt>
              </c:numCache>
            </c:numRef>
          </c:val>
          <c:smooth val="0"/>
        </c:ser>
        <c:axId val="33811019"/>
        <c:axId val="35863716"/>
      </c:lineChart>
      <c:catAx>
        <c:axId val="3381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63716"/>
        <c:crosses val="autoZero"/>
        <c:auto val="1"/>
        <c:lblOffset val="100"/>
        <c:noMultiLvlLbl val="0"/>
      </c:catAx>
      <c:valAx>
        <c:axId val="35863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11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06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5"/>
          <c:w val="0.8295"/>
          <c:h val="0.974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CM 4228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Sheet1!$T$5:$T$40</c:f>
              <c:numCache>
                <c:ptCount val="36"/>
                <c:pt idx="0">
                  <c:v>2.603824475504913</c:v>
                </c:pt>
                <c:pt idx="1">
                  <c:v>7.449835961559607</c:v>
                </c:pt>
                <c:pt idx="2">
                  <c:v>9.664723319485434</c:v>
                </c:pt>
                <c:pt idx="3">
                  <c:v>10.791035348768894</c:v>
                </c:pt>
                <c:pt idx="4">
                  <c:v>11.581750622787842</c:v>
                </c:pt>
                <c:pt idx="5">
                  <c:v>12.253729323017918</c:v>
                </c:pt>
                <c:pt idx="6">
                  <c:v>12.958334164594872</c:v>
                </c:pt>
                <c:pt idx="7">
                  <c:v>13.672600858671808</c:v>
                </c:pt>
                <c:pt idx="8">
                  <c:v>14.281192370829345</c:v>
                </c:pt>
                <c:pt idx="9">
                  <c:v>14.76553586215663</c:v>
                </c:pt>
                <c:pt idx="10">
                  <c:v>15.145478706080544</c:v>
                </c:pt>
                <c:pt idx="11">
                  <c:v>15.392877219493327</c:v>
                </c:pt>
                <c:pt idx="12">
                  <c:v>15.578829796356702</c:v>
                </c:pt>
                <c:pt idx="13">
                  <c:v>15.691524597890666</c:v>
                </c:pt>
                <c:pt idx="14">
                  <c:v>15.681916037539782</c:v>
                </c:pt>
                <c:pt idx="15">
                  <c:v>15.72353452792511</c:v>
                </c:pt>
                <c:pt idx="16">
                  <c:v>15.768087488916626</c:v>
                </c:pt>
                <c:pt idx="17">
                  <c:v>15.773213151519052</c:v>
                </c:pt>
                <c:pt idx="18">
                  <c:v>15.768873275864514</c:v>
                </c:pt>
                <c:pt idx="19">
                  <c:v>15.726367018946917</c:v>
                </c:pt>
                <c:pt idx="20">
                  <c:v>15.630593909252147</c:v>
                </c:pt>
                <c:pt idx="21">
                  <c:v>15.447865677012341</c:v>
                </c:pt>
                <c:pt idx="22">
                  <c:v>15.192385936073622</c:v>
                </c:pt>
                <c:pt idx="23">
                  <c:v>14.839790041016807</c:v>
                </c:pt>
                <c:pt idx="24">
                  <c:v>14.475442775304188</c:v>
                </c:pt>
                <c:pt idx="25">
                  <c:v>14.153415333362782</c:v>
                </c:pt>
                <c:pt idx="26">
                  <c:v>13.887613326979485</c:v>
                </c:pt>
                <c:pt idx="27">
                  <c:v>13.637739027639311</c:v>
                </c:pt>
                <c:pt idx="28">
                  <c:v>13.398564766761455</c:v>
                </c:pt>
                <c:pt idx="29">
                  <c:v>13.192455504937206</c:v>
                </c:pt>
                <c:pt idx="30">
                  <c:v>13.024489271829552</c:v>
                </c:pt>
                <c:pt idx="31">
                  <c:v>12.870930108436701</c:v>
                </c:pt>
                <c:pt idx="32">
                  <c:v>12.652231926008604</c:v>
                </c:pt>
                <c:pt idx="33">
                  <c:v>12.336154557389792</c:v>
                </c:pt>
                <c:pt idx="34">
                  <c:v>11.898134074500163</c:v>
                </c:pt>
                <c:pt idx="35">
                  <c:v>11.332432174631053</c:v>
                </c:pt>
              </c:numCache>
            </c:numRef>
          </c:val>
          <c:smooth val="0"/>
        </c:ser>
        <c:ser>
          <c:idx val="2"/>
          <c:order val="2"/>
          <c:tx>
            <c:v>CM 4248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Sheet1!$H$5:$H$40</c:f>
              <c:numCache>
                <c:ptCount val="36"/>
                <c:pt idx="0">
                  <c:v>10.707474529130875</c:v>
                </c:pt>
                <c:pt idx="1">
                  <c:v>11.445453850343297</c:v>
                </c:pt>
                <c:pt idx="2">
                  <c:v>12.04118118810278</c:v>
                </c:pt>
                <c:pt idx="3">
                  <c:v>12.609191589291772</c:v>
                </c:pt>
                <c:pt idx="4">
                  <c:v>12.825838459995419</c:v>
                </c:pt>
                <c:pt idx="5">
                  <c:v>12.95306251131962</c:v>
                </c:pt>
                <c:pt idx="6">
                  <c:v>12.81850667411211</c:v>
                </c:pt>
                <c:pt idx="7">
                  <c:v>12.738194828839182</c:v>
                </c:pt>
                <c:pt idx="8">
                  <c:v>12.652360833035235</c:v>
                </c:pt>
                <c:pt idx="9">
                  <c:v>12.58155765533623</c:v>
                </c:pt>
                <c:pt idx="10">
                  <c:v>12.533446661273931</c:v>
                </c:pt>
                <c:pt idx="11">
                  <c:v>12.50624000975508</c:v>
                </c:pt>
                <c:pt idx="12">
                  <c:v>12.515484896171099</c:v>
                </c:pt>
                <c:pt idx="13">
                  <c:v>12.56060238763748</c:v>
                </c:pt>
                <c:pt idx="14">
                  <c:v>12.63792732065924</c:v>
                </c:pt>
                <c:pt idx="15">
                  <c:v>12.736044021776223</c:v>
                </c:pt>
                <c:pt idx="16">
                  <c:v>12.864552327061743</c:v>
                </c:pt>
                <c:pt idx="17">
                  <c:v>13.020739163692948</c:v>
                </c:pt>
                <c:pt idx="18">
                  <c:v>13.206318534679959</c:v>
                </c:pt>
                <c:pt idx="19">
                  <c:v>13.414316375524372</c:v>
                </c:pt>
                <c:pt idx="20">
                  <c:v>13.62877256615947</c:v>
                </c:pt>
                <c:pt idx="21">
                  <c:v>13.842029219486522</c:v>
                </c:pt>
                <c:pt idx="22">
                  <c:v>14.019802203012198</c:v>
                </c:pt>
                <c:pt idx="23">
                  <c:v>14.184700269255263</c:v>
                </c:pt>
                <c:pt idx="24">
                  <c:v>14.38901409769332</c:v>
                </c:pt>
                <c:pt idx="25">
                  <c:v>14.639174670032965</c:v>
                </c:pt>
                <c:pt idx="26">
                  <c:v>14.782533984234373</c:v>
                </c:pt>
                <c:pt idx="27">
                  <c:v>14.583619779478095</c:v>
                </c:pt>
                <c:pt idx="28">
                  <c:v>14.355597301314571</c:v>
                </c:pt>
                <c:pt idx="29">
                  <c:v>14.616548625306882</c:v>
                </c:pt>
                <c:pt idx="30">
                  <c:v>13.217328194151534</c:v>
                </c:pt>
                <c:pt idx="31">
                  <c:v>10.227005629376949</c:v>
                </c:pt>
                <c:pt idx="32">
                  <c:v>4.537902230946958</c:v>
                </c:pt>
                <c:pt idx="33">
                  <c:v>5.164221223183379</c:v>
                </c:pt>
                <c:pt idx="34">
                  <c:v>1.8475415333835095</c:v>
                </c:pt>
                <c:pt idx="35">
                  <c:v>1.650891424219191</c:v>
                </c:pt>
              </c:numCache>
            </c:numRef>
          </c:val>
          <c:smooth val="0"/>
        </c:ser>
        <c:ser>
          <c:idx val="3"/>
          <c:order val="3"/>
          <c:tx>
            <c:v>DAT-75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Sheet1!$AR$5:$AR$40</c:f>
              <c:numCache>
                <c:ptCount val="36"/>
                <c:pt idx="0">
                  <c:v>10.232573704546953</c:v>
                </c:pt>
                <c:pt idx="1">
                  <c:v>10.594514846454782</c:v>
                </c:pt>
                <c:pt idx="2">
                  <c:v>10.93480325203781</c:v>
                </c:pt>
                <c:pt idx="3">
                  <c:v>11.24125460611882</c:v>
                </c:pt>
                <c:pt idx="4">
                  <c:v>11.534316793207877</c:v>
                </c:pt>
                <c:pt idx="5">
                  <c:v>11.801571503788097</c:v>
                </c:pt>
                <c:pt idx="6">
                  <c:v>12.057885882596635</c:v>
                </c:pt>
                <c:pt idx="7">
                  <c:v>12.303523243092988</c:v>
                </c:pt>
                <c:pt idx="8">
                  <c:v>12.558023281892375</c:v>
                </c:pt>
                <c:pt idx="9">
                  <c:v>12.81057663046851</c:v>
                </c:pt>
                <c:pt idx="10">
                  <c:v>13.06193692256631</c:v>
                </c:pt>
                <c:pt idx="11">
                  <c:v>13.305145328473385</c:v>
                </c:pt>
                <c:pt idx="12">
                  <c:v>13.538320057031477</c:v>
                </c:pt>
                <c:pt idx="13">
                  <c:v>13.785607136954841</c:v>
                </c:pt>
                <c:pt idx="14">
                  <c:v>14.030480270294381</c:v>
                </c:pt>
                <c:pt idx="15">
                  <c:v>14.26809433522823</c:v>
                </c:pt>
                <c:pt idx="16">
                  <c:v>14.48502843001229</c:v>
                </c:pt>
                <c:pt idx="17">
                  <c:v>14.707829326706554</c:v>
                </c:pt>
                <c:pt idx="18">
                  <c:v>14.955382408812161</c:v>
                </c:pt>
                <c:pt idx="19">
                  <c:v>15.2233073539291</c:v>
                </c:pt>
                <c:pt idx="20">
                  <c:v>15.48534281535862</c:v>
                </c:pt>
                <c:pt idx="21">
                  <c:v>15.69787428475878</c:v>
                </c:pt>
                <c:pt idx="22">
                  <c:v>15.851528521447579</c:v>
                </c:pt>
                <c:pt idx="23">
                  <c:v>16.04257848959919</c:v>
                </c:pt>
                <c:pt idx="24">
                  <c:v>16.316781584225602</c:v>
                </c:pt>
                <c:pt idx="25">
                  <c:v>16.617555639720287</c:v>
                </c:pt>
                <c:pt idx="26">
                  <c:v>16.781106282659557</c:v>
                </c:pt>
                <c:pt idx="27">
                  <c:v>16.770380767975798</c:v>
                </c:pt>
                <c:pt idx="28">
                  <c:v>16.757373629789956</c:v>
                </c:pt>
                <c:pt idx="29">
                  <c:v>16.89332808077678</c:v>
                </c:pt>
                <c:pt idx="30">
                  <c:v>17.005991638169313</c:v>
                </c:pt>
                <c:pt idx="31">
                  <c:v>16.72831353376604</c:v>
                </c:pt>
                <c:pt idx="32">
                  <c:v>16.24162699708721</c:v>
                </c:pt>
                <c:pt idx="33">
                  <c:v>15.85208325189609</c:v>
                </c:pt>
                <c:pt idx="34">
                  <c:v>14.998338405887356</c:v>
                </c:pt>
                <c:pt idx="35">
                  <c:v>14.110455107065258</c:v>
                </c:pt>
              </c:numCache>
            </c:numRef>
          </c:val>
          <c:smooth val="0"/>
        </c:ser>
        <c:ser>
          <c:idx val="15"/>
          <c:order val="4"/>
          <c:tx>
            <c:v>Test 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Sheet1!$DV$5:$DV$40</c:f>
              <c:numCache>
                <c:ptCount val="36"/>
                <c:pt idx="0">
                  <c:v>6.604927325600807</c:v>
                </c:pt>
                <c:pt idx="1">
                  <c:v>8.432584993122092</c:v>
                </c:pt>
                <c:pt idx="2">
                  <c:v>10.174693809736835</c:v>
                </c:pt>
                <c:pt idx="3">
                  <c:v>9.971873271304663</c:v>
                </c:pt>
                <c:pt idx="4">
                  <c:v>10.80485478884087</c:v>
                </c:pt>
                <c:pt idx="5">
                  <c:v>10.911463219996115</c:v>
                </c:pt>
                <c:pt idx="6">
                  <c:v>11.832349436909892</c:v>
                </c:pt>
                <c:pt idx="7">
                  <c:v>12.171746637725859</c:v>
                </c:pt>
                <c:pt idx="8">
                  <c:v>12.164344176919364</c:v>
                </c:pt>
                <c:pt idx="9">
                  <c:v>12.15940602752879</c:v>
                </c:pt>
                <c:pt idx="10">
                  <c:v>12.381257696236569</c:v>
                </c:pt>
                <c:pt idx="11">
                  <c:v>12.584486752548882</c:v>
                </c:pt>
                <c:pt idx="12">
                  <c:v>12.640966514943946</c:v>
                </c:pt>
                <c:pt idx="13">
                  <c:v>12.64256339551513</c:v>
                </c:pt>
                <c:pt idx="14">
                  <c:v>12.625529815277575</c:v>
                </c:pt>
                <c:pt idx="15">
                  <c:v>12.591117658947653</c:v>
                </c:pt>
                <c:pt idx="16">
                  <c:v>12.487283441479708</c:v>
                </c:pt>
                <c:pt idx="17">
                  <c:v>12.414329278361677</c:v>
                </c:pt>
                <c:pt idx="18">
                  <c:v>12.66261563166732</c:v>
                </c:pt>
                <c:pt idx="19">
                  <c:v>13.103374660476515</c:v>
                </c:pt>
                <c:pt idx="20">
                  <c:v>13.586334018081198</c:v>
                </c:pt>
                <c:pt idx="21">
                  <c:v>13.995342054202554</c:v>
                </c:pt>
                <c:pt idx="22">
                  <c:v>14.20552426963019</c:v>
                </c:pt>
                <c:pt idx="23">
                  <c:v>14.208137895955021</c:v>
                </c:pt>
                <c:pt idx="24">
                  <c:v>14.122098766846573</c:v>
                </c:pt>
                <c:pt idx="25">
                  <c:v>14.26615242190536</c:v>
                </c:pt>
                <c:pt idx="26">
                  <c:v>14.349017831551597</c:v>
                </c:pt>
                <c:pt idx="27">
                  <c:v>13.838146298396806</c:v>
                </c:pt>
                <c:pt idx="28">
                  <c:v>11.71611189406863</c:v>
                </c:pt>
                <c:pt idx="29">
                  <c:v>9.599094594488607</c:v>
                </c:pt>
                <c:pt idx="30">
                  <c:v>10.815390694183428</c:v>
                </c:pt>
                <c:pt idx="31">
                  <c:v>8.569453103801779</c:v>
                </c:pt>
                <c:pt idx="32">
                  <c:v>0.2576909322436256</c:v>
                </c:pt>
                <c:pt idx="33">
                  <c:v>-5.688371389673614</c:v>
                </c:pt>
                <c:pt idx="34">
                  <c:v>-5.493860512997596</c:v>
                </c:pt>
                <c:pt idx="35">
                  <c:v>-4.824824378356706</c:v>
                </c:pt>
              </c:numCache>
            </c:numRef>
          </c:val>
          <c:smooth val="0"/>
        </c:ser>
        <c:ser>
          <c:idx val="16"/>
          <c:order val="5"/>
          <c:tx>
            <c:v>Test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Sheet1!$EA$5:$EA$40</c:f>
              <c:numCache>
                <c:ptCount val="36"/>
                <c:pt idx="0">
                  <c:v>7.534560435659335</c:v>
                </c:pt>
                <c:pt idx="1">
                  <c:v>8.663836503629868</c:v>
                </c:pt>
                <c:pt idx="2">
                  <c:v>9.449719928731147</c:v>
                </c:pt>
                <c:pt idx="3">
                  <c:v>10.848546327029375</c:v>
                </c:pt>
                <c:pt idx="4">
                  <c:v>11.641830750220684</c:v>
                </c:pt>
                <c:pt idx="5">
                  <c:v>10.974984014778448</c:v>
                </c:pt>
                <c:pt idx="6">
                  <c:v>12.066209670181838</c:v>
                </c:pt>
                <c:pt idx="7">
                  <c:v>12.47077949718029</c:v>
                </c:pt>
                <c:pt idx="8">
                  <c:v>12.571790248264659</c:v>
                </c:pt>
                <c:pt idx="9">
                  <c:v>12.606503293063733</c:v>
                </c:pt>
                <c:pt idx="10">
                  <c:v>12.605636891703385</c:v>
                </c:pt>
                <c:pt idx="11">
                  <c:v>12.603231120367258</c:v>
                </c:pt>
                <c:pt idx="12">
                  <c:v>12.61655014182929</c:v>
                </c:pt>
                <c:pt idx="13">
                  <c:v>12.658335889264034</c:v>
                </c:pt>
                <c:pt idx="14">
                  <c:v>12.71628655511337</c:v>
                </c:pt>
                <c:pt idx="15">
                  <c:v>12.788057380391386</c:v>
                </c:pt>
                <c:pt idx="16">
                  <c:v>12.87536433439826</c:v>
                </c:pt>
                <c:pt idx="17">
                  <c:v>13.004662574295594</c:v>
                </c:pt>
                <c:pt idx="18">
                  <c:v>13.212952308139633</c:v>
                </c:pt>
                <c:pt idx="19">
                  <c:v>13.550669324730341</c:v>
                </c:pt>
                <c:pt idx="20">
                  <c:v>13.972739457400962</c:v>
                </c:pt>
                <c:pt idx="21">
                  <c:v>14.273989432178059</c:v>
                </c:pt>
                <c:pt idx="22">
                  <c:v>14.40082219607894</c:v>
                </c:pt>
                <c:pt idx="23">
                  <c:v>14.431977927225297</c:v>
                </c:pt>
                <c:pt idx="24">
                  <c:v>14.453790424864446</c:v>
                </c:pt>
                <c:pt idx="25">
                  <c:v>14.54425496554893</c:v>
                </c:pt>
                <c:pt idx="26">
                  <c:v>14.688465866554147</c:v>
                </c:pt>
                <c:pt idx="27">
                  <c:v>14.270734703802738</c:v>
                </c:pt>
                <c:pt idx="28">
                  <c:v>12.789601453779895</c:v>
                </c:pt>
                <c:pt idx="29">
                  <c:v>11.375476540341811</c:v>
                </c:pt>
                <c:pt idx="30">
                  <c:v>11.338602927931083</c:v>
                </c:pt>
                <c:pt idx="31">
                  <c:v>9.256723445415906</c:v>
                </c:pt>
                <c:pt idx="32">
                  <c:v>1.7663522453214302</c:v>
                </c:pt>
                <c:pt idx="33">
                  <c:v>-4.787955924106745</c:v>
                </c:pt>
                <c:pt idx="34">
                  <c:v>-6.268886410134492</c:v>
                </c:pt>
                <c:pt idx="35">
                  <c:v>-5.230612060130333</c:v>
                </c:pt>
              </c:numCache>
            </c:numRef>
          </c:val>
          <c:smooth val="0"/>
        </c:ser>
        <c:axId val="54337989"/>
        <c:axId val="19279854"/>
      </c:lineChart>
      <c:catAx>
        <c:axId val="54337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79854"/>
        <c:crosses val="autoZero"/>
        <c:auto val="1"/>
        <c:lblOffset val="100"/>
        <c:noMultiLvlLbl val="0"/>
      </c:catAx>
      <c:valAx>
        <c:axId val="19279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37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4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25"/>
          <c:w val="0.8295"/>
          <c:h val="0.9722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CM 4228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Sheet1!$P$5:$P$40</c:f>
              <c:numCache>
                <c:ptCount val="36"/>
                <c:pt idx="0">
                  <c:v>3.33</c:v>
                </c:pt>
                <c:pt idx="1">
                  <c:v>7.58</c:v>
                </c:pt>
                <c:pt idx="2">
                  <c:v>10.6</c:v>
                </c:pt>
                <c:pt idx="3">
                  <c:v>12.17</c:v>
                </c:pt>
                <c:pt idx="4">
                  <c:v>13.08</c:v>
                </c:pt>
                <c:pt idx="5">
                  <c:v>13.77</c:v>
                </c:pt>
                <c:pt idx="6">
                  <c:v>14.41</c:v>
                </c:pt>
                <c:pt idx="7">
                  <c:v>14.89</c:v>
                </c:pt>
                <c:pt idx="8">
                  <c:v>15.18</c:v>
                </c:pt>
                <c:pt idx="9">
                  <c:v>15.36</c:v>
                </c:pt>
                <c:pt idx="10">
                  <c:v>15.49</c:v>
                </c:pt>
                <c:pt idx="11">
                  <c:v>15.56</c:v>
                </c:pt>
                <c:pt idx="12">
                  <c:v>15.64</c:v>
                </c:pt>
                <c:pt idx="13">
                  <c:v>15.71</c:v>
                </c:pt>
                <c:pt idx="14">
                  <c:v>15.72</c:v>
                </c:pt>
                <c:pt idx="15">
                  <c:v>15.83</c:v>
                </c:pt>
                <c:pt idx="16">
                  <c:v>15.97</c:v>
                </c:pt>
                <c:pt idx="17">
                  <c:v>16.08</c:v>
                </c:pt>
                <c:pt idx="18">
                  <c:v>16.18</c:v>
                </c:pt>
                <c:pt idx="19">
                  <c:v>16.24</c:v>
                </c:pt>
                <c:pt idx="20">
                  <c:v>16.25</c:v>
                </c:pt>
                <c:pt idx="21">
                  <c:v>16.16</c:v>
                </c:pt>
                <c:pt idx="22">
                  <c:v>15.98</c:v>
                </c:pt>
                <c:pt idx="23">
                  <c:v>15.71</c:v>
                </c:pt>
                <c:pt idx="24">
                  <c:v>15.44</c:v>
                </c:pt>
                <c:pt idx="25">
                  <c:v>15.21</c:v>
                </c:pt>
                <c:pt idx="26">
                  <c:v>15.01</c:v>
                </c:pt>
                <c:pt idx="27">
                  <c:v>14.78</c:v>
                </c:pt>
                <c:pt idx="28">
                  <c:v>14.5</c:v>
                </c:pt>
                <c:pt idx="29">
                  <c:v>14.19</c:v>
                </c:pt>
                <c:pt idx="30">
                  <c:v>13.87</c:v>
                </c:pt>
                <c:pt idx="31">
                  <c:v>13.55</c:v>
                </c:pt>
                <c:pt idx="32">
                  <c:v>13.19</c:v>
                </c:pt>
                <c:pt idx="33">
                  <c:v>12.76</c:v>
                </c:pt>
                <c:pt idx="34">
                  <c:v>12.21</c:v>
                </c:pt>
                <c:pt idx="35">
                  <c:v>11.53</c:v>
                </c:pt>
              </c:numCache>
            </c:numRef>
          </c:val>
          <c:smooth val="0"/>
        </c:ser>
        <c:ser>
          <c:idx val="2"/>
          <c:order val="2"/>
          <c:tx>
            <c:v>CM 4248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Sheet1!$D$5:$D$40</c:f>
              <c:numCache>
                <c:ptCount val="36"/>
                <c:pt idx="0">
                  <c:v>11.51</c:v>
                </c:pt>
                <c:pt idx="1">
                  <c:v>11.84</c:v>
                </c:pt>
                <c:pt idx="2">
                  <c:v>12.21</c:v>
                </c:pt>
                <c:pt idx="3">
                  <c:v>12.69</c:v>
                </c:pt>
                <c:pt idx="4">
                  <c:v>12.91</c:v>
                </c:pt>
                <c:pt idx="5">
                  <c:v>13.1</c:v>
                </c:pt>
                <c:pt idx="6">
                  <c:v>13.05</c:v>
                </c:pt>
                <c:pt idx="7">
                  <c:v>13.07</c:v>
                </c:pt>
                <c:pt idx="8">
                  <c:v>13.08</c:v>
                </c:pt>
                <c:pt idx="9">
                  <c:v>13.09</c:v>
                </c:pt>
                <c:pt idx="10">
                  <c:v>13.11</c:v>
                </c:pt>
                <c:pt idx="11">
                  <c:v>13.14</c:v>
                </c:pt>
                <c:pt idx="12">
                  <c:v>13.19</c:v>
                </c:pt>
                <c:pt idx="13">
                  <c:v>13.25</c:v>
                </c:pt>
                <c:pt idx="14">
                  <c:v>13.32</c:v>
                </c:pt>
                <c:pt idx="15">
                  <c:v>13.4</c:v>
                </c:pt>
                <c:pt idx="16">
                  <c:v>13.51</c:v>
                </c:pt>
                <c:pt idx="17">
                  <c:v>13.65</c:v>
                </c:pt>
                <c:pt idx="18">
                  <c:v>13.81</c:v>
                </c:pt>
                <c:pt idx="19">
                  <c:v>13.98</c:v>
                </c:pt>
                <c:pt idx="20">
                  <c:v>14.16</c:v>
                </c:pt>
                <c:pt idx="21">
                  <c:v>14.37</c:v>
                </c:pt>
                <c:pt idx="22">
                  <c:v>14.59</c:v>
                </c:pt>
                <c:pt idx="23">
                  <c:v>14.82</c:v>
                </c:pt>
                <c:pt idx="24">
                  <c:v>15.07</c:v>
                </c:pt>
                <c:pt idx="25">
                  <c:v>15.35</c:v>
                </c:pt>
                <c:pt idx="26">
                  <c:v>15.63</c:v>
                </c:pt>
                <c:pt idx="27">
                  <c:v>15.75</c:v>
                </c:pt>
                <c:pt idx="28">
                  <c:v>15.71</c:v>
                </c:pt>
                <c:pt idx="29">
                  <c:v>15.81</c:v>
                </c:pt>
                <c:pt idx="30">
                  <c:v>15.08</c:v>
                </c:pt>
                <c:pt idx="31">
                  <c:v>12.44</c:v>
                </c:pt>
                <c:pt idx="32">
                  <c:v>7.03</c:v>
                </c:pt>
                <c:pt idx="33">
                  <c:v>8.23</c:v>
                </c:pt>
                <c:pt idx="34">
                  <c:v>4.45</c:v>
                </c:pt>
                <c:pt idx="35">
                  <c:v>3.87</c:v>
                </c:pt>
              </c:numCache>
            </c:numRef>
          </c:val>
          <c:smooth val="0"/>
        </c:ser>
        <c:ser>
          <c:idx val="3"/>
          <c:order val="3"/>
          <c:tx>
            <c:v>DAT75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Sheet1!$AN$5:$AN$40</c:f>
              <c:numCache>
                <c:ptCount val="36"/>
                <c:pt idx="0">
                  <c:v>11.33</c:v>
                </c:pt>
                <c:pt idx="1">
                  <c:v>11.51</c:v>
                </c:pt>
                <c:pt idx="2">
                  <c:v>11.7</c:v>
                </c:pt>
                <c:pt idx="3">
                  <c:v>11.89</c:v>
                </c:pt>
                <c:pt idx="4">
                  <c:v>12.1</c:v>
                </c:pt>
                <c:pt idx="5">
                  <c:v>12.31</c:v>
                </c:pt>
                <c:pt idx="6">
                  <c:v>12.52</c:v>
                </c:pt>
                <c:pt idx="7">
                  <c:v>12.72</c:v>
                </c:pt>
                <c:pt idx="8">
                  <c:v>12.93</c:v>
                </c:pt>
                <c:pt idx="9">
                  <c:v>13.15</c:v>
                </c:pt>
                <c:pt idx="10">
                  <c:v>13.39</c:v>
                </c:pt>
                <c:pt idx="11">
                  <c:v>13.64</c:v>
                </c:pt>
                <c:pt idx="12">
                  <c:v>13.88</c:v>
                </c:pt>
                <c:pt idx="13">
                  <c:v>14.12</c:v>
                </c:pt>
                <c:pt idx="14">
                  <c:v>14.35</c:v>
                </c:pt>
                <c:pt idx="15">
                  <c:v>14.59</c:v>
                </c:pt>
                <c:pt idx="16">
                  <c:v>14.84</c:v>
                </c:pt>
                <c:pt idx="17">
                  <c:v>15.11</c:v>
                </c:pt>
                <c:pt idx="18">
                  <c:v>15.38</c:v>
                </c:pt>
                <c:pt idx="19">
                  <c:v>15.63</c:v>
                </c:pt>
                <c:pt idx="20">
                  <c:v>15.87</c:v>
                </c:pt>
                <c:pt idx="21">
                  <c:v>16.11</c:v>
                </c:pt>
                <c:pt idx="22">
                  <c:v>16.34</c:v>
                </c:pt>
                <c:pt idx="23">
                  <c:v>16.58</c:v>
                </c:pt>
                <c:pt idx="24">
                  <c:v>16.81</c:v>
                </c:pt>
                <c:pt idx="25">
                  <c:v>17.02</c:v>
                </c:pt>
                <c:pt idx="26">
                  <c:v>17.18</c:v>
                </c:pt>
                <c:pt idx="27">
                  <c:v>17.28</c:v>
                </c:pt>
                <c:pt idx="28">
                  <c:v>17.32</c:v>
                </c:pt>
                <c:pt idx="29">
                  <c:v>17.32</c:v>
                </c:pt>
                <c:pt idx="30">
                  <c:v>17.26</c:v>
                </c:pt>
                <c:pt idx="31">
                  <c:v>17.03</c:v>
                </c:pt>
                <c:pt idx="32">
                  <c:v>16.67</c:v>
                </c:pt>
                <c:pt idx="33">
                  <c:v>16.13</c:v>
                </c:pt>
                <c:pt idx="34">
                  <c:v>15.08</c:v>
                </c:pt>
                <c:pt idx="35">
                  <c:v>14.29</c:v>
                </c:pt>
              </c:numCache>
            </c:numRef>
          </c:val>
          <c:smooth val="0"/>
        </c:ser>
        <c:ser>
          <c:idx val="4"/>
          <c:order val="4"/>
          <c:tx>
            <c:v>CM 4221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Sheet1!$U$5:$U$40</c:f>
              <c:numCache>
                <c:ptCount val="36"/>
                <c:pt idx="0">
                  <c:v>5.26</c:v>
                </c:pt>
                <c:pt idx="1">
                  <c:v>8.18</c:v>
                </c:pt>
                <c:pt idx="2">
                  <c:v>10.03</c:v>
                </c:pt>
                <c:pt idx="3">
                  <c:v>11.07</c:v>
                </c:pt>
                <c:pt idx="4">
                  <c:v>11.66</c:v>
                </c:pt>
                <c:pt idx="5">
                  <c:v>12.01</c:v>
                </c:pt>
                <c:pt idx="6">
                  <c:v>12.25</c:v>
                </c:pt>
                <c:pt idx="7">
                  <c:v>12.44</c:v>
                </c:pt>
                <c:pt idx="8">
                  <c:v>12.59</c:v>
                </c:pt>
                <c:pt idx="9">
                  <c:v>12.72</c:v>
                </c:pt>
                <c:pt idx="10">
                  <c:v>12.84</c:v>
                </c:pt>
                <c:pt idx="11">
                  <c:v>12.96</c:v>
                </c:pt>
                <c:pt idx="12">
                  <c:v>13.09</c:v>
                </c:pt>
                <c:pt idx="13">
                  <c:v>13.22</c:v>
                </c:pt>
                <c:pt idx="14">
                  <c:v>13.34</c:v>
                </c:pt>
                <c:pt idx="15">
                  <c:v>13.47</c:v>
                </c:pt>
                <c:pt idx="16">
                  <c:v>13.61</c:v>
                </c:pt>
                <c:pt idx="17">
                  <c:v>13.75</c:v>
                </c:pt>
                <c:pt idx="18">
                  <c:v>13.89</c:v>
                </c:pt>
                <c:pt idx="19">
                  <c:v>14.03</c:v>
                </c:pt>
                <c:pt idx="20">
                  <c:v>14.18</c:v>
                </c:pt>
                <c:pt idx="21">
                  <c:v>14.32</c:v>
                </c:pt>
                <c:pt idx="22">
                  <c:v>14.45</c:v>
                </c:pt>
                <c:pt idx="23">
                  <c:v>14.58</c:v>
                </c:pt>
                <c:pt idx="24">
                  <c:v>14.7</c:v>
                </c:pt>
                <c:pt idx="25">
                  <c:v>14.8</c:v>
                </c:pt>
                <c:pt idx="26">
                  <c:v>14.87</c:v>
                </c:pt>
                <c:pt idx="27">
                  <c:v>14.91</c:v>
                </c:pt>
                <c:pt idx="28">
                  <c:v>14.91</c:v>
                </c:pt>
                <c:pt idx="29">
                  <c:v>14.84</c:v>
                </c:pt>
                <c:pt idx="30">
                  <c:v>14.71</c:v>
                </c:pt>
                <c:pt idx="31">
                  <c:v>14.5</c:v>
                </c:pt>
                <c:pt idx="32">
                  <c:v>14.19</c:v>
                </c:pt>
                <c:pt idx="33">
                  <c:v>13.79</c:v>
                </c:pt>
                <c:pt idx="34">
                  <c:v>13.3</c:v>
                </c:pt>
                <c:pt idx="35">
                  <c:v>12.77</c:v>
                </c:pt>
              </c:numCache>
            </c:numRef>
          </c:val>
          <c:smooth val="0"/>
        </c:ser>
        <c:ser>
          <c:idx val="5"/>
          <c:order val="5"/>
          <c:tx>
            <c:v>W 8800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Sheet1!$Z$5:$Z$40</c:f>
              <c:numCache>
                <c:ptCount val="36"/>
                <c:pt idx="0">
                  <c:v>13.59</c:v>
                </c:pt>
                <c:pt idx="1">
                  <c:v>14.13</c:v>
                </c:pt>
                <c:pt idx="2">
                  <c:v>14.43</c:v>
                </c:pt>
                <c:pt idx="3">
                  <c:v>14.61</c:v>
                </c:pt>
                <c:pt idx="4">
                  <c:v>14.75</c:v>
                </c:pt>
                <c:pt idx="5">
                  <c:v>14.86</c:v>
                </c:pt>
                <c:pt idx="6">
                  <c:v>14.91</c:v>
                </c:pt>
                <c:pt idx="7">
                  <c:v>14.92</c:v>
                </c:pt>
                <c:pt idx="8">
                  <c:v>14.95</c:v>
                </c:pt>
                <c:pt idx="9">
                  <c:v>14.98</c:v>
                </c:pt>
                <c:pt idx="10">
                  <c:v>15.03</c:v>
                </c:pt>
                <c:pt idx="11">
                  <c:v>15.14</c:v>
                </c:pt>
                <c:pt idx="12">
                  <c:v>15.27</c:v>
                </c:pt>
                <c:pt idx="13">
                  <c:v>15.34</c:v>
                </c:pt>
                <c:pt idx="14">
                  <c:v>15.36</c:v>
                </c:pt>
                <c:pt idx="15">
                  <c:v>15.31</c:v>
                </c:pt>
                <c:pt idx="16">
                  <c:v>15.3</c:v>
                </c:pt>
                <c:pt idx="17">
                  <c:v>15.45</c:v>
                </c:pt>
                <c:pt idx="18">
                  <c:v>15.5</c:v>
                </c:pt>
                <c:pt idx="19">
                  <c:v>15.4</c:v>
                </c:pt>
                <c:pt idx="20">
                  <c:v>15.58</c:v>
                </c:pt>
                <c:pt idx="21">
                  <c:v>15.73</c:v>
                </c:pt>
                <c:pt idx="22">
                  <c:v>15.74</c:v>
                </c:pt>
                <c:pt idx="23">
                  <c:v>15.72</c:v>
                </c:pt>
                <c:pt idx="24">
                  <c:v>15.63</c:v>
                </c:pt>
                <c:pt idx="25">
                  <c:v>15.33</c:v>
                </c:pt>
                <c:pt idx="26">
                  <c:v>15.36</c:v>
                </c:pt>
                <c:pt idx="27">
                  <c:v>15.3</c:v>
                </c:pt>
                <c:pt idx="28">
                  <c:v>15.27</c:v>
                </c:pt>
                <c:pt idx="29">
                  <c:v>15.25</c:v>
                </c:pt>
                <c:pt idx="30">
                  <c:v>15.24</c:v>
                </c:pt>
                <c:pt idx="31">
                  <c:v>15.23</c:v>
                </c:pt>
                <c:pt idx="32">
                  <c:v>15.15</c:v>
                </c:pt>
                <c:pt idx="33">
                  <c:v>14.91</c:v>
                </c:pt>
                <c:pt idx="34">
                  <c:v>14.31</c:v>
                </c:pt>
                <c:pt idx="35">
                  <c:v>13.26</c:v>
                </c:pt>
              </c:numCache>
            </c:numRef>
          </c:val>
          <c:smooth val="0"/>
        </c:ser>
        <c:ser>
          <c:idx val="6"/>
          <c:order val="6"/>
          <c:tx>
            <c:v>W 4400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Sheet1!$AE$5:$AE$40</c:f>
              <c:numCache>
                <c:ptCount val="36"/>
                <c:pt idx="0">
                  <c:v>10.16</c:v>
                </c:pt>
                <c:pt idx="1">
                  <c:v>10.81</c:v>
                </c:pt>
                <c:pt idx="2">
                  <c:v>11.21</c:v>
                </c:pt>
                <c:pt idx="3">
                  <c:v>11.44</c:v>
                </c:pt>
                <c:pt idx="4">
                  <c:v>11.57</c:v>
                </c:pt>
                <c:pt idx="5">
                  <c:v>11.67</c:v>
                </c:pt>
                <c:pt idx="6">
                  <c:v>11.76</c:v>
                </c:pt>
                <c:pt idx="7">
                  <c:v>11.84</c:v>
                </c:pt>
                <c:pt idx="8">
                  <c:v>11.93</c:v>
                </c:pt>
                <c:pt idx="9">
                  <c:v>12.02</c:v>
                </c:pt>
                <c:pt idx="10">
                  <c:v>12.12</c:v>
                </c:pt>
                <c:pt idx="11">
                  <c:v>12.22</c:v>
                </c:pt>
                <c:pt idx="12">
                  <c:v>12.34</c:v>
                </c:pt>
                <c:pt idx="13">
                  <c:v>12.46</c:v>
                </c:pt>
                <c:pt idx="14">
                  <c:v>12.58</c:v>
                </c:pt>
                <c:pt idx="15">
                  <c:v>12.71</c:v>
                </c:pt>
                <c:pt idx="16">
                  <c:v>12.84</c:v>
                </c:pt>
                <c:pt idx="17">
                  <c:v>12.98</c:v>
                </c:pt>
                <c:pt idx="18">
                  <c:v>13.13</c:v>
                </c:pt>
                <c:pt idx="19">
                  <c:v>13.28</c:v>
                </c:pt>
                <c:pt idx="20">
                  <c:v>13.43</c:v>
                </c:pt>
                <c:pt idx="21">
                  <c:v>13.58</c:v>
                </c:pt>
                <c:pt idx="22">
                  <c:v>13.73</c:v>
                </c:pt>
                <c:pt idx="23">
                  <c:v>13.87</c:v>
                </c:pt>
                <c:pt idx="24">
                  <c:v>14.01</c:v>
                </c:pt>
                <c:pt idx="25">
                  <c:v>14.17</c:v>
                </c:pt>
                <c:pt idx="26">
                  <c:v>14.19</c:v>
                </c:pt>
                <c:pt idx="27">
                  <c:v>14.31</c:v>
                </c:pt>
                <c:pt idx="28">
                  <c:v>14.35</c:v>
                </c:pt>
                <c:pt idx="29">
                  <c:v>14.36</c:v>
                </c:pt>
                <c:pt idx="30">
                  <c:v>14.29</c:v>
                </c:pt>
                <c:pt idx="31">
                  <c:v>14.13</c:v>
                </c:pt>
                <c:pt idx="32">
                  <c:v>13.79</c:v>
                </c:pt>
                <c:pt idx="33">
                  <c:v>13.16</c:v>
                </c:pt>
                <c:pt idx="34">
                  <c:v>12.07</c:v>
                </c:pt>
                <c:pt idx="35">
                  <c:v>10.42</c:v>
                </c:pt>
              </c:numCache>
            </c:numRef>
          </c:val>
          <c:smooth val="0"/>
        </c:ser>
        <c:ser>
          <c:idx val="7"/>
          <c:order val="7"/>
          <c:tx>
            <c:v>SilvrSen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Sheet1!$AX$5:$AX$40</c:f>
              <c:numCache>
                <c:ptCount val="36"/>
                <c:pt idx="0">
                  <c:v>5.95</c:v>
                </c:pt>
                <c:pt idx="1">
                  <c:v>6.25</c:v>
                </c:pt>
                <c:pt idx="2">
                  <c:v>6.54</c:v>
                </c:pt>
                <c:pt idx="3">
                  <c:v>6.79</c:v>
                </c:pt>
                <c:pt idx="4">
                  <c:v>7.01</c:v>
                </c:pt>
                <c:pt idx="5">
                  <c:v>7.17</c:v>
                </c:pt>
                <c:pt idx="6">
                  <c:v>7.28</c:v>
                </c:pt>
                <c:pt idx="7">
                  <c:v>7.34</c:v>
                </c:pt>
                <c:pt idx="8">
                  <c:v>7.36</c:v>
                </c:pt>
                <c:pt idx="9">
                  <c:v>7.35</c:v>
                </c:pt>
                <c:pt idx="10">
                  <c:v>7.31</c:v>
                </c:pt>
                <c:pt idx="11">
                  <c:v>7.26</c:v>
                </c:pt>
                <c:pt idx="12">
                  <c:v>7.19</c:v>
                </c:pt>
                <c:pt idx="13">
                  <c:v>7.13</c:v>
                </c:pt>
                <c:pt idx="14">
                  <c:v>7.06</c:v>
                </c:pt>
                <c:pt idx="15">
                  <c:v>7</c:v>
                </c:pt>
                <c:pt idx="16">
                  <c:v>6.96</c:v>
                </c:pt>
                <c:pt idx="17">
                  <c:v>6.93</c:v>
                </c:pt>
                <c:pt idx="18">
                  <c:v>6.91</c:v>
                </c:pt>
                <c:pt idx="19">
                  <c:v>6.91</c:v>
                </c:pt>
                <c:pt idx="20">
                  <c:v>6.93</c:v>
                </c:pt>
                <c:pt idx="21">
                  <c:v>6.97</c:v>
                </c:pt>
                <c:pt idx="22">
                  <c:v>7.01</c:v>
                </c:pt>
                <c:pt idx="23">
                  <c:v>7.05</c:v>
                </c:pt>
                <c:pt idx="24">
                  <c:v>7.08</c:v>
                </c:pt>
                <c:pt idx="25">
                  <c:v>7.06</c:v>
                </c:pt>
                <c:pt idx="26">
                  <c:v>6.97</c:v>
                </c:pt>
                <c:pt idx="27">
                  <c:v>6.93</c:v>
                </c:pt>
                <c:pt idx="28">
                  <c:v>7.32</c:v>
                </c:pt>
                <c:pt idx="29">
                  <c:v>7.6</c:v>
                </c:pt>
                <c:pt idx="30">
                  <c:v>7.69</c:v>
                </c:pt>
                <c:pt idx="31">
                  <c:v>7.71</c:v>
                </c:pt>
                <c:pt idx="32">
                  <c:v>7.7</c:v>
                </c:pt>
                <c:pt idx="33">
                  <c:v>7.67</c:v>
                </c:pt>
                <c:pt idx="34">
                  <c:v>7.63</c:v>
                </c:pt>
                <c:pt idx="35">
                  <c:v>7.58</c:v>
                </c:pt>
              </c:numCache>
            </c:numRef>
          </c:val>
          <c:smooth val="0"/>
        </c:ser>
        <c:ser>
          <c:idx val="8"/>
          <c:order val="8"/>
          <c:tx>
            <c:v>loop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Sheet1!$BC$5:$BC$40</c:f>
              <c:numCache>
                <c:ptCount val="36"/>
                <c:pt idx="0">
                  <c:v>2.97</c:v>
                </c:pt>
                <c:pt idx="1">
                  <c:v>3.08</c:v>
                </c:pt>
                <c:pt idx="2">
                  <c:v>3.18</c:v>
                </c:pt>
                <c:pt idx="3">
                  <c:v>3.27</c:v>
                </c:pt>
                <c:pt idx="4">
                  <c:v>3.37</c:v>
                </c:pt>
                <c:pt idx="5">
                  <c:v>3.46</c:v>
                </c:pt>
                <c:pt idx="6">
                  <c:v>3.54</c:v>
                </c:pt>
                <c:pt idx="7">
                  <c:v>3.63</c:v>
                </c:pt>
                <c:pt idx="8">
                  <c:v>3.71</c:v>
                </c:pt>
                <c:pt idx="9">
                  <c:v>3.79</c:v>
                </c:pt>
                <c:pt idx="10">
                  <c:v>3.87</c:v>
                </c:pt>
                <c:pt idx="11">
                  <c:v>3.95</c:v>
                </c:pt>
                <c:pt idx="12">
                  <c:v>4.02</c:v>
                </c:pt>
                <c:pt idx="13">
                  <c:v>4.09</c:v>
                </c:pt>
                <c:pt idx="14">
                  <c:v>4.16</c:v>
                </c:pt>
                <c:pt idx="15">
                  <c:v>4.22</c:v>
                </c:pt>
                <c:pt idx="16">
                  <c:v>4.28</c:v>
                </c:pt>
                <c:pt idx="17">
                  <c:v>4.33</c:v>
                </c:pt>
                <c:pt idx="18">
                  <c:v>4.38</c:v>
                </c:pt>
                <c:pt idx="19">
                  <c:v>4.43</c:v>
                </c:pt>
                <c:pt idx="20">
                  <c:v>4.46</c:v>
                </c:pt>
                <c:pt idx="21">
                  <c:v>4.49</c:v>
                </c:pt>
                <c:pt idx="22">
                  <c:v>4.5</c:v>
                </c:pt>
                <c:pt idx="23">
                  <c:v>4.51</c:v>
                </c:pt>
                <c:pt idx="24">
                  <c:v>4.49</c:v>
                </c:pt>
                <c:pt idx="25">
                  <c:v>4.47</c:v>
                </c:pt>
                <c:pt idx="26">
                  <c:v>4.42</c:v>
                </c:pt>
                <c:pt idx="27">
                  <c:v>4.35</c:v>
                </c:pt>
                <c:pt idx="28">
                  <c:v>4.26</c:v>
                </c:pt>
                <c:pt idx="29">
                  <c:v>4.13</c:v>
                </c:pt>
                <c:pt idx="30">
                  <c:v>3.98</c:v>
                </c:pt>
                <c:pt idx="31">
                  <c:v>3.79</c:v>
                </c:pt>
                <c:pt idx="32">
                  <c:v>3.55</c:v>
                </c:pt>
                <c:pt idx="33">
                  <c:v>3.28</c:v>
                </c:pt>
                <c:pt idx="34">
                  <c:v>2.95</c:v>
                </c:pt>
                <c:pt idx="35">
                  <c:v>2.57</c:v>
                </c:pt>
              </c:numCache>
            </c:numRef>
          </c:val>
          <c:smooth val="0"/>
        </c:ser>
        <c:ser>
          <c:idx val="9"/>
          <c:order val="9"/>
          <c:tx>
            <c:v>CM 4242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Sheet1!$AS$5:$AS$40</c:f>
              <c:numCache>
                <c:ptCount val="36"/>
                <c:pt idx="0">
                  <c:v>10.28</c:v>
                </c:pt>
                <c:pt idx="1">
                  <c:v>10.43</c:v>
                </c:pt>
                <c:pt idx="2">
                  <c:v>10.57</c:v>
                </c:pt>
                <c:pt idx="3">
                  <c:v>10.69</c:v>
                </c:pt>
                <c:pt idx="4">
                  <c:v>10.82</c:v>
                </c:pt>
                <c:pt idx="5">
                  <c:v>10.95</c:v>
                </c:pt>
                <c:pt idx="6">
                  <c:v>11.08</c:v>
                </c:pt>
                <c:pt idx="7">
                  <c:v>11.21</c:v>
                </c:pt>
                <c:pt idx="8">
                  <c:v>11.33</c:v>
                </c:pt>
                <c:pt idx="9">
                  <c:v>11.46</c:v>
                </c:pt>
                <c:pt idx="10">
                  <c:v>11.59</c:v>
                </c:pt>
                <c:pt idx="11">
                  <c:v>11.73</c:v>
                </c:pt>
                <c:pt idx="12">
                  <c:v>11.89</c:v>
                </c:pt>
                <c:pt idx="13">
                  <c:v>12.05</c:v>
                </c:pt>
                <c:pt idx="14">
                  <c:v>12.21</c:v>
                </c:pt>
                <c:pt idx="15">
                  <c:v>12.38</c:v>
                </c:pt>
                <c:pt idx="16">
                  <c:v>12.59</c:v>
                </c:pt>
                <c:pt idx="17">
                  <c:v>12.81</c:v>
                </c:pt>
                <c:pt idx="18">
                  <c:v>13.05</c:v>
                </c:pt>
                <c:pt idx="19">
                  <c:v>13.31</c:v>
                </c:pt>
                <c:pt idx="20">
                  <c:v>13.64</c:v>
                </c:pt>
                <c:pt idx="21">
                  <c:v>14.1</c:v>
                </c:pt>
                <c:pt idx="22">
                  <c:v>14.74</c:v>
                </c:pt>
                <c:pt idx="23">
                  <c:v>15.09</c:v>
                </c:pt>
                <c:pt idx="24">
                  <c:v>14.99</c:v>
                </c:pt>
                <c:pt idx="25">
                  <c:v>15.09</c:v>
                </c:pt>
                <c:pt idx="26">
                  <c:v>15.32</c:v>
                </c:pt>
                <c:pt idx="27">
                  <c:v>15.22</c:v>
                </c:pt>
                <c:pt idx="28">
                  <c:v>14.72</c:v>
                </c:pt>
                <c:pt idx="29">
                  <c:v>14.47</c:v>
                </c:pt>
                <c:pt idx="30">
                  <c:v>13.58</c:v>
                </c:pt>
                <c:pt idx="31">
                  <c:v>9.77</c:v>
                </c:pt>
                <c:pt idx="32">
                  <c:v>8.16</c:v>
                </c:pt>
                <c:pt idx="33">
                  <c:v>4.55</c:v>
                </c:pt>
                <c:pt idx="34">
                  <c:v>3.37</c:v>
                </c:pt>
                <c:pt idx="35">
                  <c:v>0.33</c:v>
                </c:pt>
              </c:numCache>
            </c:numRef>
          </c:val>
          <c:smooth val="0"/>
        </c:ser>
        <c:ser>
          <c:idx val="10"/>
          <c:order val="10"/>
          <c:tx>
            <c:v>CM 3018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Sheet1!$BL$5:$BL$40</c:f>
              <c:numCache>
                <c:ptCount val="36"/>
                <c:pt idx="0">
                  <c:v>8.4</c:v>
                </c:pt>
                <c:pt idx="1">
                  <c:v>9</c:v>
                </c:pt>
                <c:pt idx="2">
                  <c:v>9.31</c:v>
                </c:pt>
                <c:pt idx="3">
                  <c:v>9.46</c:v>
                </c:pt>
                <c:pt idx="4">
                  <c:v>9.55</c:v>
                </c:pt>
                <c:pt idx="5">
                  <c:v>9.6</c:v>
                </c:pt>
                <c:pt idx="6">
                  <c:v>9.65</c:v>
                </c:pt>
                <c:pt idx="7">
                  <c:v>9.7</c:v>
                </c:pt>
                <c:pt idx="8">
                  <c:v>9.77</c:v>
                </c:pt>
                <c:pt idx="9">
                  <c:v>9.85</c:v>
                </c:pt>
                <c:pt idx="10">
                  <c:v>9.96</c:v>
                </c:pt>
                <c:pt idx="11">
                  <c:v>10.08</c:v>
                </c:pt>
                <c:pt idx="12">
                  <c:v>10.23</c:v>
                </c:pt>
                <c:pt idx="13">
                  <c:v>10.41</c:v>
                </c:pt>
                <c:pt idx="14">
                  <c:v>10.62</c:v>
                </c:pt>
                <c:pt idx="15">
                  <c:v>10.85</c:v>
                </c:pt>
                <c:pt idx="16">
                  <c:v>11.1</c:v>
                </c:pt>
                <c:pt idx="17">
                  <c:v>11.37</c:v>
                </c:pt>
                <c:pt idx="18">
                  <c:v>11.64</c:v>
                </c:pt>
                <c:pt idx="19">
                  <c:v>11.92</c:v>
                </c:pt>
                <c:pt idx="20">
                  <c:v>12.22</c:v>
                </c:pt>
                <c:pt idx="21">
                  <c:v>12.58</c:v>
                </c:pt>
                <c:pt idx="22">
                  <c:v>13.01</c:v>
                </c:pt>
                <c:pt idx="23">
                  <c:v>13.47</c:v>
                </c:pt>
                <c:pt idx="24">
                  <c:v>13.82</c:v>
                </c:pt>
                <c:pt idx="25">
                  <c:v>13.99</c:v>
                </c:pt>
                <c:pt idx="26">
                  <c:v>14.15</c:v>
                </c:pt>
                <c:pt idx="27">
                  <c:v>14.55</c:v>
                </c:pt>
                <c:pt idx="28">
                  <c:v>14.38</c:v>
                </c:pt>
                <c:pt idx="29">
                  <c:v>12.73</c:v>
                </c:pt>
                <c:pt idx="30">
                  <c:v>9.57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v>figure8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Sheet1!$BV$5:$BV$40</c:f>
              <c:numCache>
                <c:ptCount val="36"/>
                <c:pt idx="0">
                  <c:v>2.13</c:v>
                </c:pt>
                <c:pt idx="1">
                  <c:v>2.45</c:v>
                </c:pt>
                <c:pt idx="2">
                  <c:v>2.75</c:v>
                </c:pt>
                <c:pt idx="3">
                  <c:v>3.02</c:v>
                </c:pt>
                <c:pt idx="4">
                  <c:v>3.28</c:v>
                </c:pt>
                <c:pt idx="5">
                  <c:v>3.52</c:v>
                </c:pt>
                <c:pt idx="6">
                  <c:v>3.75</c:v>
                </c:pt>
                <c:pt idx="7">
                  <c:v>3.97</c:v>
                </c:pt>
                <c:pt idx="8">
                  <c:v>4.17</c:v>
                </c:pt>
                <c:pt idx="9">
                  <c:v>4.36</c:v>
                </c:pt>
                <c:pt idx="10">
                  <c:v>4.54</c:v>
                </c:pt>
                <c:pt idx="11">
                  <c:v>4.71</c:v>
                </c:pt>
                <c:pt idx="12">
                  <c:v>4.87</c:v>
                </c:pt>
                <c:pt idx="13">
                  <c:v>5.01</c:v>
                </c:pt>
                <c:pt idx="14">
                  <c:v>5.14</c:v>
                </c:pt>
                <c:pt idx="15">
                  <c:v>5.24</c:v>
                </c:pt>
                <c:pt idx="16">
                  <c:v>5.33</c:v>
                </c:pt>
                <c:pt idx="17">
                  <c:v>5.38</c:v>
                </c:pt>
                <c:pt idx="18">
                  <c:v>5.4</c:v>
                </c:pt>
                <c:pt idx="19">
                  <c:v>5.37</c:v>
                </c:pt>
                <c:pt idx="20">
                  <c:v>5.28</c:v>
                </c:pt>
                <c:pt idx="21">
                  <c:v>5.12</c:v>
                </c:pt>
                <c:pt idx="22">
                  <c:v>4.87</c:v>
                </c:pt>
                <c:pt idx="23">
                  <c:v>4.51</c:v>
                </c:pt>
                <c:pt idx="24">
                  <c:v>4.03</c:v>
                </c:pt>
                <c:pt idx="25">
                  <c:v>3.42</c:v>
                </c:pt>
                <c:pt idx="26">
                  <c:v>2.66</c:v>
                </c:pt>
                <c:pt idx="27">
                  <c:v>1.77</c:v>
                </c:pt>
                <c:pt idx="28">
                  <c:v>0.78</c:v>
                </c:pt>
                <c:pt idx="29">
                  <c:v>-0.29</c:v>
                </c:pt>
                <c:pt idx="30">
                  <c:v>-1.34</c:v>
                </c:pt>
                <c:pt idx="31">
                  <c:v>-2.29</c:v>
                </c:pt>
                <c:pt idx="32">
                  <c:v>-3.01</c:v>
                </c:pt>
                <c:pt idx="33">
                  <c:v>-3.43</c:v>
                </c:pt>
                <c:pt idx="34">
                  <c:v>-3.51</c:v>
                </c:pt>
                <c:pt idx="35">
                  <c:v>-3.33</c:v>
                </c:pt>
              </c:numCache>
            </c:numRef>
          </c:val>
          <c:smooth val="0"/>
        </c:ser>
        <c:ser>
          <c:idx val="12"/>
          <c:order val="12"/>
          <c:tx>
            <c:v>DblBow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Sheet1!$BQ$5:$BQ$40</c:f>
              <c:numCache>
                <c:ptCount val="36"/>
                <c:pt idx="0">
                  <c:v>6.05</c:v>
                </c:pt>
                <c:pt idx="1">
                  <c:v>6.83</c:v>
                </c:pt>
                <c:pt idx="2">
                  <c:v>7.41</c:v>
                </c:pt>
                <c:pt idx="3">
                  <c:v>7.84</c:v>
                </c:pt>
                <c:pt idx="4">
                  <c:v>8.16</c:v>
                </c:pt>
                <c:pt idx="5">
                  <c:v>8.4</c:v>
                </c:pt>
                <c:pt idx="6">
                  <c:v>8.6</c:v>
                </c:pt>
                <c:pt idx="7">
                  <c:v>8.75</c:v>
                </c:pt>
                <c:pt idx="8">
                  <c:v>8.87</c:v>
                </c:pt>
                <c:pt idx="9">
                  <c:v>8.98</c:v>
                </c:pt>
                <c:pt idx="10">
                  <c:v>9.07</c:v>
                </c:pt>
                <c:pt idx="11">
                  <c:v>9.14</c:v>
                </c:pt>
                <c:pt idx="12">
                  <c:v>9.21</c:v>
                </c:pt>
                <c:pt idx="13">
                  <c:v>9.27</c:v>
                </c:pt>
                <c:pt idx="14">
                  <c:v>9.31</c:v>
                </c:pt>
                <c:pt idx="15">
                  <c:v>9.35</c:v>
                </c:pt>
                <c:pt idx="16">
                  <c:v>9.37</c:v>
                </c:pt>
                <c:pt idx="17">
                  <c:v>9.36</c:v>
                </c:pt>
                <c:pt idx="18">
                  <c:v>9.33</c:v>
                </c:pt>
                <c:pt idx="19">
                  <c:v>9.22</c:v>
                </c:pt>
                <c:pt idx="20">
                  <c:v>8.92</c:v>
                </c:pt>
                <c:pt idx="21">
                  <c:v>8.01</c:v>
                </c:pt>
                <c:pt idx="22">
                  <c:v>9.25</c:v>
                </c:pt>
                <c:pt idx="23">
                  <c:v>10.23</c:v>
                </c:pt>
                <c:pt idx="24">
                  <c:v>10.47</c:v>
                </c:pt>
                <c:pt idx="25">
                  <c:v>10.66</c:v>
                </c:pt>
                <c:pt idx="26">
                  <c:v>10.83</c:v>
                </c:pt>
                <c:pt idx="27">
                  <c:v>10.97</c:v>
                </c:pt>
                <c:pt idx="28">
                  <c:v>11.08</c:v>
                </c:pt>
                <c:pt idx="29">
                  <c:v>11.17</c:v>
                </c:pt>
                <c:pt idx="30">
                  <c:v>11.24</c:v>
                </c:pt>
                <c:pt idx="31">
                  <c:v>11.31</c:v>
                </c:pt>
                <c:pt idx="32">
                  <c:v>11.37</c:v>
                </c:pt>
                <c:pt idx="33">
                  <c:v>11.44</c:v>
                </c:pt>
                <c:pt idx="34">
                  <c:v>11.5</c:v>
                </c:pt>
                <c:pt idx="35">
                  <c:v>11.56</c:v>
                </c:pt>
              </c:numCache>
            </c:numRef>
          </c:val>
          <c:smooth val="0"/>
        </c:ser>
        <c:ser>
          <c:idx val="13"/>
          <c:order val="13"/>
          <c:tx>
            <c:v>DB-2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Sheet1!$CA$5:$CA$40</c:f>
              <c:numCache>
                <c:ptCount val="36"/>
                <c:pt idx="0">
                  <c:v>8.13</c:v>
                </c:pt>
                <c:pt idx="1">
                  <c:v>8.12</c:v>
                </c:pt>
                <c:pt idx="2">
                  <c:v>5.34</c:v>
                </c:pt>
                <c:pt idx="3">
                  <c:v>8.11</c:v>
                </c:pt>
                <c:pt idx="4">
                  <c:v>8.27</c:v>
                </c:pt>
                <c:pt idx="5">
                  <c:v>8.36</c:v>
                </c:pt>
                <c:pt idx="6">
                  <c:v>8.44</c:v>
                </c:pt>
                <c:pt idx="7">
                  <c:v>8.51</c:v>
                </c:pt>
                <c:pt idx="8">
                  <c:v>8.59</c:v>
                </c:pt>
                <c:pt idx="9">
                  <c:v>8.68</c:v>
                </c:pt>
                <c:pt idx="10">
                  <c:v>8.77</c:v>
                </c:pt>
                <c:pt idx="11">
                  <c:v>8.87</c:v>
                </c:pt>
                <c:pt idx="12">
                  <c:v>8.98</c:v>
                </c:pt>
                <c:pt idx="13">
                  <c:v>9.09</c:v>
                </c:pt>
                <c:pt idx="14">
                  <c:v>9.21</c:v>
                </c:pt>
                <c:pt idx="15">
                  <c:v>9.34</c:v>
                </c:pt>
                <c:pt idx="16">
                  <c:v>9.48</c:v>
                </c:pt>
                <c:pt idx="17">
                  <c:v>9.62</c:v>
                </c:pt>
                <c:pt idx="18">
                  <c:v>9.78</c:v>
                </c:pt>
                <c:pt idx="19">
                  <c:v>9.94</c:v>
                </c:pt>
                <c:pt idx="20">
                  <c:v>10.11</c:v>
                </c:pt>
                <c:pt idx="21">
                  <c:v>10.28</c:v>
                </c:pt>
                <c:pt idx="22">
                  <c:v>10.46</c:v>
                </c:pt>
                <c:pt idx="23">
                  <c:v>10.63</c:v>
                </c:pt>
                <c:pt idx="24">
                  <c:v>10.81</c:v>
                </c:pt>
                <c:pt idx="25">
                  <c:v>10.99</c:v>
                </c:pt>
                <c:pt idx="26">
                  <c:v>11.17</c:v>
                </c:pt>
                <c:pt idx="27">
                  <c:v>11.33</c:v>
                </c:pt>
                <c:pt idx="28">
                  <c:v>11.47</c:v>
                </c:pt>
                <c:pt idx="29">
                  <c:v>11.57</c:v>
                </c:pt>
                <c:pt idx="30">
                  <c:v>11.64</c:v>
                </c:pt>
                <c:pt idx="31">
                  <c:v>11.66</c:v>
                </c:pt>
                <c:pt idx="32">
                  <c:v>11.66</c:v>
                </c:pt>
                <c:pt idx="33">
                  <c:v>11.63</c:v>
                </c:pt>
                <c:pt idx="34">
                  <c:v>11.59</c:v>
                </c:pt>
                <c:pt idx="35">
                  <c:v>11.55</c:v>
                </c:pt>
              </c:numCache>
            </c:numRef>
          </c:val>
          <c:smooth val="0"/>
        </c:ser>
        <c:ser>
          <c:idx val="14"/>
          <c:order val="14"/>
          <c:tx>
            <c:v>SqrShtr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Sheet1!$CJ$5:$CJ$40</c:f>
              <c:numCache>
                <c:ptCount val="36"/>
                <c:pt idx="0">
                  <c:v>3.39</c:v>
                </c:pt>
                <c:pt idx="1">
                  <c:v>6.66</c:v>
                </c:pt>
                <c:pt idx="2">
                  <c:v>8.23</c:v>
                </c:pt>
                <c:pt idx="3">
                  <c:v>8.61</c:v>
                </c:pt>
                <c:pt idx="4">
                  <c:v>8.76</c:v>
                </c:pt>
                <c:pt idx="5">
                  <c:v>8.84</c:v>
                </c:pt>
                <c:pt idx="6">
                  <c:v>8.88</c:v>
                </c:pt>
                <c:pt idx="7">
                  <c:v>8.91</c:v>
                </c:pt>
                <c:pt idx="8">
                  <c:v>8.93</c:v>
                </c:pt>
                <c:pt idx="9">
                  <c:v>8.94</c:v>
                </c:pt>
                <c:pt idx="10">
                  <c:v>8.95</c:v>
                </c:pt>
                <c:pt idx="11">
                  <c:v>8.96</c:v>
                </c:pt>
                <c:pt idx="12">
                  <c:v>8.97</c:v>
                </c:pt>
                <c:pt idx="13">
                  <c:v>8.98</c:v>
                </c:pt>
                <c:pt idx="14">
                  <c:v>8.99</c:v>
                </c:pt>
                <c:pt idx="15">
                  <c:v>9.01</c:v>
                </c:pt>
                <c:pt idx="16">
                  <c:v>9.02</c:v>
                </c:pt>
                <c:pt idx="17">
                  <c:v>9.03</c:v>
                </c:pt>
                <c:pt idx="18">
                  <c:v>9.04</c:v>
                </c:pt>
                <c:pt idx="19">
                  <c:v>9.04</c:v>
                </c:pt>
                <c:pt idx="20">
                  <c:v>9.03</c:v>
                </c:pt>
                <c:pt idx="21">
                  <c:v>9.02</c:v>
                </c:pt>
                <c:pt idx="22">
                  <c:v>9.01</c:v>
                </c:pt>
                <c:pt idx="23">
                  <c:v>9.04</c:v>
                </c:pt>
                <c:pt idx="24">
                  <c:v>9.12</c:v>
                </c:pt>
                <c:pt idx="25">
                  <c:v>9.23</c:v>
                </c:pt>
                <c:pt idx="26">
                  <c:v>9.34</c:v>
                </c:pt>
                <c:pt idx="27">
                  <c:v>9.44</c:v>
                </c:pt>
                <c:pt idx="28">
                  <c:v>9.52</c:v>
                </c:pt>
                <c:pt idx="29">
                  <c:v>9.59</c:v>
                </c:pt>
                <c:pt idx="30">
                  <c:v>9.65</c:v>
                </c:pt>
                <c:pt idx="31">
                  <c:v>9.7</c:v>
                </c:pt>
                <c:pt idx="32">
                  <c:v>9.75</c:v>
                </c:pt>
                <c:pt idx="33">
                  <c:v>9.79</c:v>
                </c:pt>
                <c:pt idx="34">
                  <c:v>9.83</c:v>
                </c:pt>
                <c:pt idx="35">
                  <c:v>9.86</c:v>
                </c:pt>
              </c:numCache>
            </c:numRef>
          </c:val>
          <c:smooth val="0"/>
        </c:ser>
        <c:ser>
          <c:idx val="15"/>
          <c:order val="15"/>
          <c:tx>
            <c:v>W 9032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Sheet1!$CT$5:$CT$40</c:f>
              <c:numCache>
                <c:ptCount val="36"/>
                <c:pt idx="0">
                  <c:v>10.21</c:v>
                </c:pt>
                <c:pt idx="1">
                  <c:v>10.43</c:v>
                </c:pt>
                <c:pt idx="2">
                  <c:v>10.62</c:v>
                </c:pt>
                <c:pt idx="3">
                  <c:v>10.8</c:v>
                </c:pt>
                <c:pt idx="4">
                  <c:v>10.97</c:v>
                </c:pt>
                <c:pt idx="5">
                  <c:v>11.15</c:v>
                </c:pt>
                <c:pt idx="6">
                  <c:v>11.33</c:v>
                </c:pt>
                <c:pt idx="7">
                  <c:v>11.52</c:v>
                </c:pt>
                <c:pt idx="8">
                  <c:v>11.7</c:v>
                </c:pt>
                <c:pt idx="9">
                  <c:v>11.9</c:v>
                </c:pt>
                <c:pt idx="10">
                  <c:v>12.1</c:v>
                </c:pt>
                <c:pt idx="11">
                  <c:v>12.3</c:v>
                </c:pt>
                <c:pt idx="12">
                  <c:v>12.51</c:v>
                </c:pt>
                <c:pt idx="13">
                  <c:v>12.73</c:v>
                </c:pt>
                <c:pt idx="14">
                  <c:v>12.96</c:v>
                </c:pt>
                <c:pt idx="15">
                  <c:v>13.21</c:v>
                </c:pt>
                <c:pt idx="16">
                  <c:v>13.48</c:v>
                </c:pt>
                <c:pt idx="17">
                  <c:v>13.76</c:v>
                </c:pt>
                <c:pt idx="18">
                  <c:v>14.07</c:v>
                </c:pt>
                <c:pt idx="19">
                  <c:v>14.42</c:v>
                </c:pt>
                <c:pt idx="20">
                  <c:v>14.78</c:v>
                </c:pt>
                <c:pt idx="21">
                  <c:v>15.14</c:v>
                </c:pt>
                <c:pt idx="22">
                  <c:v>15.5</c:v>
                </c:pt>
                <c:pt idx="23">
                  <c:v>15.91</c:v>
                </c:pt>
                <c:pt idx="24">
                  <c:v>16.27</c:v>
                </c:pt>
                <c:pt idx="25">
                  <c:v>16.53</c:v>
                </c:pt>
                <c:pt idx="26">
                  <c:v>16.85</c:v>
                </c:pt>
                <c:pt idx="27">
                  <c:v>17.07</c:v>
                </c:pt>
                <c:pt idx="28">
                  <c:v>16.92</c:v>
                </c:pt>
                <c:pt idx="29">
                  <c:v>16.99</c:v>
                </c:pt>
                <c:pt idx="30">
                  <c:v>16.36</c:v>
                </c:pt>
                <c:pt idx="31">
                  <c:v>15.12</c:v>
                </c:pt>
                <c:pt idx="32">
                  <c:v>13.7</c:v>
                </c:pt>
                <c:pt idx="33">
                  <c:v>9.74</c:v>
                </c:pt>
                <c:pt idx="34">
                  <c:v>6.39</c:v>
                </c:pt>
                <c:pt idx="3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CM 3671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Sheet1!$DH$5:$DH$40</c:f>
              <c:numCache>
                <c:ptCount val="36"/>
                <c:pt idx="0">
                  <c:v>8.52</c:v>
                </c:pt>
                <c:pt idx="1">
                  <c:v>9.35</c:v>
                </c:pt>
                <c:pt idx="2">
                  <c:v>10.66</c:v>
                </c:pt>
                <c:pt idx="3">
                  <c:v>10.27</c:v>
                </c:pt>
                <c:pt idx="4">
                  <c:v>10.93</c:v>
                </c:pt>
                <c:pt idx="5">
                  <c:v>10.99</c:v>
                </c:pt>
                <c:pt idx="6">
                  <c:v>11.97</c:v>
                </c:pt>
                <c:pt idx="7">
                  <c:v>12.41</c:v>
                </c:pt>
                <c:pt idx="8">
                  <c:v>12.5</c:v>
                </c:pt>
                <c:pt idx="9">
                  <c:v>12.63</c:v>
                </c:pt>
                <c:pt idx="10">
                  <c:v>13</c:v>
                </c:pt>
                <c:pt idx="11">
                  <c:v>13.32</c:v>
                </c:pt>
                <c:pt idx="12">
                  <c:v>13.44</c:v>
                </c:pt>
                <c:pt idx="13">
                  <c:v>13.45</c:v>
                </c:pt>
                <c:pt idx="14">
                  <c:v>13.4</c:v>
                </c:pt>
                <c:pt idx="15">
                  <c:v>13.3</c:v>
                </c:pt>
                <c:pt idx="16">
                  <c:v>13.1</c:v>
                </c:pt>
                <c:pt idx="17">
                  <c:v>12.94</c:v>
                </c:pt>
                <c:pt idx="18">
                  <c:v>13.12</c:v>
                </c:pt>
                <c:pt idx="19">
                  <c:v>13.42</c:v>
                </c:pt>
                <c:pt idx="20">
                  <c:v>13.75</c:v>
                </c:pt>
                <c:pt idx="21">
                  <c:v>14.1</c:v>
                </c:pt>
                <c:pt idx="22">
                  <c:v>14.39</c:v>
                </c:pt>
                <c:pt idx="23">
                  <c:v>14.52</c:v>
                </c:pt>
                <c:pt idx="24">
                  <c:v>14.5</c:v>
                </c:pt>
                <c:pt idx="25">
                  <c:v>14.59</c:v>
                </c:pt>
                <c:pt idx="26">
                  <c:v>14.49</c:v>
                </c:pt>
                <c:pt idx="27">
                  <c:v>13.92</c:v>
                </c:pt>
                <c:pt idx="28">
                  <c:v>12.13</c:v>
                </c:pt>
                <c:pt idx="29">
                  <c:v>10.3</c:v>
                </c:pt>
                <c:pt idx="30">
                  <c:v>11.41</c:v>
                </c:pt>
                <c:pt idx="31">
                  <c:v>8.98</c:v>
                </c:pt>
                <c:pt idx="32">
                  <c:v>2.41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v>MW1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Sheet1!$CO$5:$CO$40</c:f>
              <c:numCache>
                <c:ptCount val="36"/>
                <c:pt idx="0">
                  <c:v>2.22</c:v>
                </c:pt>
                <c:pt idx="1">
                  <c:v>2.26</c:v>
                </c:pt>
                <c:pt idx="2">
                  <c:v>2.31</c:v>
                </c:pt>
                <c:pt idx="3">
                  <c:v>2.36</c:v>
                </c:pt>
                <c:pt idx="4">
                  <c:v>2.41</c:v>
                </c:pt>
                <c:pt idx="5">
                  <c:v>2.46</c:v>
                </c:pt>
                <c:pt idx="6">
                  <c:v>2.51</c:v>
                </c:pt>
                <c:pt idx="7">
                  <c:v>2.57</c:v>
                </c:pt>
                <c:pt idx="8">
                  <c:v>2.62</c:v>
                </c:pt>
                <c:pt idx="9">
                  <c:v>2.67</c:v>
                </c:pt>
                <c:pt idx="10">
                  <c:v>2.73</c:v>
                </c:pt>
                <c:pt idx="11">
                  <c:v>2.78</c:v>
                </c:pt>
                <c:pt idx="12">
                  <c:v>2.82</c:v>
                </c:pt>
                <c:pt idx="13">
                  <c:v>2.86</c:v>
                </c:pt>
                <c:pt idx="14">
                  <c:v>2.89</c:v>
                </c:pt>
                <c:pt idx="15">
                  <c:v>2.91</c:v>
                </c:pt>
                <c:pt idx="16">
                  <c:v>2.92</c:v>
                </c:pt>
                <c:pt idx="17">
                  <c:v>2.91</c:v>
                </c:pt>
                <c:pt idx="18">
                  <c:v>2.87</c:v>
                </c:pt>
                <c:pt idx="19">
                  <c:v>2.82</c:v>
                </c:pt>
                <c:pt idx="20">
                  <c:v>2.73</c:v>
                </c:pt>
                <c:pt idx="21">
                  <c:v>2.61</c:v>
                </c:pt>
                <c:pt idx="22">
                  <c:v>2.45</c:v>
                </c:pt>
                <c:pt idx="23">
                  <c:v>2.25</c:v>
                </c:pt>
                <c:pt idx="24">
                  <c:v>1.99</c:v>
                </c:pt>
                <c:pt idx="25">
                  <c:v>1.68</c:v>
                </c:pt>
                <c:pt idx="26">
                  <c:v>1.32</c:v>
                </c:pt>
                <c:pt idx="27">
                  <c:v>0.89</c:v>
                </c:pt>
                <c:pt idx="28">
                  <c:v>0.41</c:v>
                </c:pt>
                <c:pt idx="29">
                  <c:v>-0.12</c:v>
                </c:pt>
                <c:pt idx="30">
                  <c:v>-0.7</c:v>
                </c:pt>
                <c:pt idx="31">
                  <c:v>-1.31</c:v>
                </c:pt>
                <c:pt idx="32">
                  <c:v>-1.94</c:v>
                </c:pt>
                <c:pt idx="33">
                  <c:v>-2.57</c:v>
                </c:pt>
                <c:pt idx="34">
                  <c:v>-3.16</c:v>
                </c:pt>
                <c:pt idx="35">
                  <c:v>-3.7</c:v>
                </c:pt>
              </c:numCache>
            </c:numRef>
          </c:val>
          <c:smooth val="0"/>
        </c:ser>
        <c:axId val="39300959"/>
        <c:axId val="18164312"/>
      </c:line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64312"/>
        <c:crosses val="autoZero"/>
        <c:auto val="1"/>
        <c:lblOffset val="100"/>
        <c:noMultiLvlLbl val="0"/>
      </c:catAx>
      <c:valAx>
        <c:axId val="18164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00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22025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25"/>
          <c:w val="0.8295"/>
          <c:h val="0.9722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CM 4228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Sheet1!$T$5:$T$40</c:f>
              <c:numCache>
                <c:ptCount val="36"/>
                <c:pt idx="0">
                  <c:v>2.603824475504913</c:v>
                </c:pt>
                <c:pt idx="1">
                  <c:v>7.449835961559607</c:v>
                </c:pt>
                <c:pt idx="2">
                  <c:v>9.664723319485434</c:v>
                </c:pt>
                <c:pt idx="3">
                  <c:v>10.791035348768894</c:v>
                </c:pt>
                <c:pt idx="4">
                  <c:v>11.581750622787842</c:v>
                </c:pt>
                <c:pt idx="5">
                  <c:v>12.253729323017918</c:v>
                </c:pt>
                <c:pt idx="6">
                  <c:v>12.958334164594872</c:v>
                </c:pt>
                <c:pt idx="7">
                  <c:v>13.672600858671808</c:v>
                </c:pt>
                <c:pt idx="8">
                  <c:v>14.281192370829345</c:v>
                </c:pt>
                <c:pt idx="9">
                  <c:v>14.76553586215663</c:v>
                </c:pt>
                <c:pt idx="10">
                  <c:v>15.145478706080544</c:v>
                </c:pt>
                <c:pt idx="11">
                  <c:v>15.392877219493327</c:v>
                </c:pt>
                <c:pt idx="12">
                  <c:v>15.578829796356702</c:v>
                </c:pt>
                <c:pt idx="13">
                  <c:v>15.691524597890666</c:v>
                </c:pt>
                <c:pt idx="14">
                  <c:v>15.681916037539782</c:v>
                </c:pt>
                <c:pt idx="15">
                  <c:v>15.72353452792511</c:v>
                </c:pt>
                <c:pt idx="16">
                  <c:v>15.768087488916626</c:v>
                </c:pt>
                <c:pt idx="17">
                  <c:v>15.773213151519052</c:v>
                </c:pt>
                <c:pt idx="18">
                  <c:v>15.768873275864514</c:v>
                </c:pt>
                <c:pt idx="19">
                  <c:v>15.726367018946917</c:v>
                </c:pt>
                <c:pt idx="20">
                  <c:v>15.630593909252147</c:v>
                </c:pt>
                <c:pt idx="21">
                  <c:v>15.447865677012341</c:v>
                </c:pt>
                <c:pt idx="22">
                  <c:v>15.192385936073622</c:v>
                </c:pt>
                <c:pt idx="23">
                  <c:v>14.839790041016807</c:v>
                </c:pt>
                <c:pt idx="24">
                  <c:v>14.475442775304188</c:v>
                </c:pt>
                <c:pt idx="25">
                  <c:v>14.153415333362782</c:v>
                </c:pt>
                <c:pt idx="26">
                  <c:v>13.887613326979485</c:v>
                </c:pt>
                <c:pt idx="27">
                  <c:v>13.637739027639311</c:v>
                </c:pt>
                <c:pt idx="28">
                  <c:v>13.398564766761455</c:v>
                </c:pt>
                <c:pt idx="29">
                  <c:v>13.192455504937206</c:v>
                </c:pt>
                <c:pt idx="30">
                  <c:v>13.024489271829552</c:v>
                </c:pt>
                <c:pt idx="31">
                  <c:v>12.870930108436701</c:v>
                </c:pt>
                <c:pt idx="32">
                  <c:v>12.652231926008604</c:v>
                </c:pt>
                <c:pt idx="33">
                  <c:v>12.336154557389792</c:v>
                </c:pt>
                <c:pt idx="34">
                  <c:v>11.898134074500163</c:v>
                </c:pt>
                <c:pt idx="35">
                  <c:v>11.332432174631053</c:v>
                </c:pt>
              </c:numCache>
            </c:numRef>
          </c:val>
          <c:smooth val="0"/>
        </c:ser>
        <c:ser>
          <c:idx val="2"/>
          <c:order val="2"/>
          <c:tx>
            <c:v>CM 4248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Sheet1!$H$5:$H$40</c:f>
              <c:numCache>
                <c:ptCount val="36"/>
                <c:pt idx="0">
                  <c:v>10.707474529130875</c:v>
                </c:pt>
                <c:pt idx="1">
                  <c:v>11.445453850343297</c:v>
                </c:pt>
                <c:pt idx="2">
                  <c:v>12.04118118810278</c:v>
                </c:pt>
                <c:pt idx="3">
                  <c:v>12.609191589291772</c:v>
                </c:pt>
                <c:pt idx="4">
                  <c:v>12.825838459995419</c:v>
                </c:pt>
                <c:pt idx="5">
                  <c:v>12.95306251131962</c:v>
                </c:pt>
                <c:pt idx="6">
                  <c:v>12.81850667411211</c:v>
                </c:pt>
                <c:pt idx="7">
                  <c:v>12.738194828839182</c:v>
                </c:pt>
                <c:pt idx="8">
                  <c:v>12.652360833035235</c:v>
                </c:pt>
                <c:pt idx="9">
                  <c:v>12.58155765533623</c:v>
                </c:pt>
                <c:pt idx="10">
                  <c:v>12.533446661273931</c:v>
                </c:pt>
                <c:pt idx="11">
                  <c:v>12.50624000975508</c:v>
                </c:pt>
                <c:pt idx="12">
                  <c:v>12.515484896171099</c:v>
                </c:pt>
                <c:pt idx="13">
                  <c:v>12.56060238763748</c:v>
                </c:pt>
                <c:pt idx="14">
                  <c:v>12.63792732065924</c:v>
                </c:pt>
                <c:pt idx="15">
                  <c:v>12.736044021776223</c:v>
                </c:pt>
                <c:pt idx="16">
                  <c:v>12.864552327061743</c:v>
                </c:pt>
                <c:pt idx="17">
                  <c:v>13.020739163692948</c:v>
                </c:pt>
                <c:pt idx="18">
                  <c:v>13.206318534679959</c:v>
                </c:pt>
                <c:pt idx="19">
                  <c:v>13.414316375524372</c:v>
                </c:pt>
                <c:pt idx="20">
                  <c:v>13.62877256615947</c:v>
                </c:pt>
                <c:pt idx="21">
                  <c:v>13.842029219486522</c:v>
                </c:pt>
                <c:pt idx="22">
                  <c:v>14.019802203012198</c:v>
                </c:pt>
                <c:pt idx="23">
                  <c:v>14.184700269255263</c:v>
                </c:pt>
                <c:pt idx="24">
                  <c:v>14.38901409769332</c:v>
                </c:pt>
                <c:pt idx="25">
                  <c:v>14.639174670032965</c:v>
                </c:pt>
                <c:pt idx="26">
                  <c:v>14.782533984234373</c:v>
                </c:pt>
                <c:pt idx="27">
                  <c:v>14.583619779478095</c:v>
                </c:pt>
                <c:pt idx="28">
                  <c:v>14.355597301314571</c:v>
                </c:pt>
                <c:pt idx="29">
                  <c:v>14.616548625306882</c:v>
                </c:pt>
                <c:pt idx="30">
                  <c:v>13.217328194151534</c:v>
                </c:pt>
                <c:pt idx="31">
                  <c:v>10.227005629376949</c:v>
                </c:pt>
                <c:pt idx="32">
                  <c:v>4.537902230946958</c:v>
                </c:pt>
                <c:pt idx="33">
                  <c:v>5.164221223183379</c:v>
                </c:pt>
                <c:pt idx="34">
                  <c:v>1.8475415333835095</c:v>
                </c:pt>
                <c:pt idx="35">
                  <c:v>1.650891424219191</c:v>
                </c:pt>
              </c:numCache>
            </c:numRef>
          </c:val>
          <c:smooth val="0"/>
        </c:ser>
        <c:ser>
          <c:idx val="3"/>
          <c:order val="3"/>
          <c:tx>
            <c:v>DAT-75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Sheet1!$AR$5:$AR$40</c:f>
              <c:numCache>
                <c:ptCount val="36"/>
                <c:pt idx="0">
                  <c:v>10.232573704546953</c:v>
                </c:pt>
                <c:pt idx="1">
                  <c:v>10.594514846454782</c:v>
                </c:pt>
                <c:pt idx="2">
                  <c:v>10.93480325203781</c:v>
                </c:pt>
                <c:pt idx="3">
                  <c:v>11.24125460611882</c:v>
                </c:pt>
                <c:pt idx="4">
                  <c:v>11.534316793207877</c:v>
                </c:pt>
                <c:pt idx="5">
                  <c:v>11.801571503788097</c:v>
                </c:pt>
                <c:pt idx="6">
                  <c:v>12.057885882596635</c:v>
                </c:pt>
                <c:pt idx="7">
                  <c:v>12.303523243092988</c:v>
                </c:pt>
                <c:pt idx="8">
                  <c:v>12.558023281892375</c:v>
                </c:pt>
                <c:pt idx="9">
                  <c:v>12.81057663046851</c:v>
                </c:pt>
                <c:pt idx="10">
                  <c:v>13.06193692256631</c:v>
                </c:pt>
                <c:pt idx="11">
                  <c:v>13.305145328473385</c:v>
                </c:pt>
                <c:pt idx="12">
                  <c:v>13.538320057031477</c:v>
                </c:pt>
                <c:pt idx="13">
                  <c:v>13.785607136954841</c:v>
                </c:pt>
                <c:pt idx="14">
                  <c:v>14.030480270294381</c:v>
                </c:pt>
                <c:pt idx="15">
                  <c:v>14.26809433522823</c:v>
                </c:pt>
                <c:pt idx="16">
                  <c:v>14.48502843001229</c:v>
                </c:pt>
                <c:pt idx="17">
                  <c:v>14.707829326706554</c:v>
                </c:pt>
                <c:pt idx="18">
                  <c:v>14.955382408812161</c:v>
                </c:pt>
                <c:pt idx="19">
                  <c:v>15.2233073539291</c:v>
                </c:pt>
                <c:pt idx="20">
                  <c:v>15.48534281535862</c:v>
                </c:pt>
                <c:pt idx="21">
                  <c:v>15.69787428475878</c:v>
                </c:pt>
                <c:pt idx="22">
                  <c:v>15.851528521447579</c:v>
                </c:pt>
                <c:pt idx="23">
                  <c:v>16.04257848959919</c:v>
                </c:pt>
                <c:pt idx="24">
                  <c:v>16.316781584225602</c:v>
                </c:pt>
                <c:pt idx="25">
                  <c:v>16.617555639720287</c:v>
                </c:pt>
                <c:pt idx="26">
                  <c:v>16.781106282659557</c:v>
                </c:pt>
                <c:pt idx="27">
                  <c:v>16.770380767975798</c:v>
                </c:pt>
                <c:pt idx="28">
                  <c:v>16.757373629789956</c:v>
                </c:pt>
                <c:pt idx="29">
                  <c:v>16.89332808077678</c:v>
                </c:pt>
                <c:pt idx="30">
                  <c:v>17.005991638169313</c:v>
                </c:pt>
                <c:pt idx="31">
                  <c:v>16.72831353376604</c:v>
                </c:pt>
                <c:pt idx="32">
                  <c:v>16.24162699708721</c:v>
                </c:pt>
                <c:pt idx="33">
                  <c:v>15.85208325189609</c:v>
                </c:pt>
                <c:pt idx="34">
                  <c:v>14.998338405887356</c:v>
                </c:pt>
                <c:pt idx="35">
                  <c:v>14.110455107065258</c:v>
                </c:pt>
              </c:numCache>
            </c:numRef>
          </c:val>
          <c:smooth val="0"/>
        </c:ser>
        <c:ser>
          <c:idx val="4"/>
          <c:order val="4"/>
          <c:tx>
            <c:v>CM 4221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Sheet1!$Y$5:$Y$40</c:f>
              <c:numCache>
                <c:ptCount val="36"/>
                <c:pt idx="0">
                  <c:v>3.946105027090668</c:v>
                </c:pt>
                <c:pt idx="1">
                  <c:v>6.477917081406193</c:v>
                </c:pt>
                <c:pt idx="2">
                  <c:v>8.17296831850989</c:v>
                </c:pt>
                <c:pt idx="3">
                  <c:v>9.237218598814945</c:v>
                </c:pt>
                <c:pt idx="4">
                  <c:v>9.940375134394394</c:v>
                </c:pt>
                <c:pt idx="5">
                  <c:v>10.441016781060055</c:v>
                </c:pt>
                <c:pt idx="6">
                  <c:v>10.849028490817552</c:v>
                </c:pt>
                <c:pt idx="7">
                  <c:v>11.201572609581895</c:v>
                </c:pt>
                <c:pt idx="8">
                  <c:v>11.515771646357965</c:v>
                </c:pt>
                <c:pt idx="9">
                  <c:v>11.812269689626962</c:v>
                </c:pt>
                <c:pt idx="10">
                  <c:v>12.098321691732407</c:v>
                </c:pt>
                <c:pt idx="11">
                  <c:v>12.379347173275331</c:v>
                </c:pt>
                <c:pt idx="12">
                  <c:v>12.660831741536787</c:v>
                </c:pt>
                <c:pt idx="13">
                  <c:v>12.924744014459556</c:v>
                </c:pt>
                <c:pt idx="14">
                  <c:v>13.15669668205047</c:v>
                </c:pt>
                <c:pt idx="15">
                  <c:v>13.372128125536012</c:v>
                </c:pt>
                <c:pt idx="16">
                  <c:v>13.569831595968072</c:v>
                </c:pt>
                <c:pt idx="17">
                  <c:v>13.74074857164111</c:v>
                </c:pt>
                <c:pt idx="18">
                  <c:v>13.888877505049445</c:v>
                </c:pt>
                <c:pt idx="19">
                  <c:v>14.02018716267054</c:v>
                </c:pt>
                <c:pt idx="20">
                  <c:v>14.151774784975194</c:v>
                </c:pt>
                <c:pt idx="21">
                  <c:v>14.271261079961356</c:v>
                </c:pt>
                <c:pt idx="22">
                  <c:v>14.38488836173991</c:v>
                </c:pt>
                <c:pt idx="23">
                  <c:v>14.507737473808781</c:v>
                </c:pt>
                <c:pt idx="24">
                  <c:v>14.631613735846896</c:v>
                </c:pt>
                <c:pt idx="25">
                  <c:v>14.745698577170597</c:v>
                </c:pt>
                <c:pt idx="26">
                  <c:v>14.83578905468075</c:v>
                </c:pt>
                <c:pt idx="27">
                  <c:v>14.89416432755934</c:v>
                </c:pt>
                <c:pt idx="28">
                  <c:v>14.901125328854025</c:v>
                </c:pt>
                <c:pt idx="29">
                  <c:v>14.815702044468285</c:v>
                </c:pt>
                <c:pt idx="30">
                  <c:v>14.638880433624367</c:v>
                </c:pt>
                <c:pt idx="31">
                  <c:v>14.346783772066075</c:v>
                </c:pt>
                <c:pt idx="32">
                  <c:v>13.92342523265209</c:v>
                </c:pt>
                <c:pt idx="33">
                  <c:v>13.389741275044916</c:v>
                </c:pt>
                <c:pt idx="34">
                  <c:v>12.766584097931954</c:v>
                </c:pt>
                <c:pt idx="35">
                  <c:v>12.134248447406401</c:v>
                </c:pt>
              </c:numCache>
            </c:numRef>
          </c:val>
          <c:smooth val="0"/>
        </c:ser>
        <c:ser>
          <c:idx val="5"/>
          <c:order val="5"/>
          <c:tx>
            <c:v>W 8800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Sheet1!$AD$5:$AD$40</c:f>
              <c:numCache>
                <c:ptCount val="36"/>
                <c:pt idx="0">
                  <c:v>10.690446645559783</c:v>
                </c:pt>
                <c:pt idx="1">
                  <c:v>11.601041622836927</c:v>
                </c:pt>
                <c:pt idx="2">
                  <c:v>12.353847077650382</c:v>
                </c:pt>
                <c:pt idx="3">
                  <c:v>12.983203962264433</c:v>
                </c:pt>
                <c:pt idx="4">
                  <c:v>13.536020745314609</c:v>
                </c:pt>
                <c:pt idx="5">
                  <c:v>13.997825445283034</c:v>
                </c:pt>
                <c:pt idx="6">
                  <c:v>14.325752260532605</c:v>
                </c:pt>
                <c:pt idx="7">
                  <c:v>14.52933492941813</c:v>
                </c:pt>
                <c:pt idx="8">
                  <c:v>14.637639308368392</c:v>
                </c:pt>
                <c:pt idx="9">
                  <c:v>14.629853611838326</c:v>
                </c:pt>
                <c:pt idx="10">
                  <c:v>14.565758585449593</c:v>
                </c:pt>
                <c:pt idx="11">
                  <c:v>14.532435293532885</c:v>
                </c:pt>
                <c:pt idx="12">
                  <c:v>14.405572069528095</c:v>
                </c:pt>
                <c:pt idx="13">
                  <c:v>14.101235819118719</c:v>
                </c:pt>
                <c:pt idx="14">
                  <c:v>13.65907553627505</c:v>
                </c:pt>
                <c:pt idx="15">
                  <c:v>13.090279875591664</c:v>
                </c:pt>
                <c:pt idx="16">
                  <c:v>12.568596652682853</c:v>
                </c:pt>
                <c:pt idx="17">
                  <c:v>12.114692513351894</c:v>
                </c:pt>
                <c:pt idx="18">
                  <c:v>11.584591278517202</c:v>
                </c:pt>
                <c:pt idx="19">
                  <c:v>11.052793447525325</c:v>
                </c:pt>
                <c:pt idx="20">
                  <c:v>10.876915435309483</c:v>
                </c:pt>
                <c:pt idx="21">
                  <c:v>10.584647039407448</c:v>
                </c:pt>
                <c:pt idx="22">
                  <c:v>10.29646750437728</c:v>
                </c:pt>
                <c:pt idx="23">
                  <c:v>10.227838379258019</c:v>
                </c:pt>
                <c:pt idx="24">
                  <c:v>10.140148477805834</c:v>
                </c:pt>
                <c:pt idx="25">
                  <c:v>9.858152942042956</c:v>
                </c:pt>
                <c:pt idx="26">
                  <c:v>9.969106775885873</c:v>
                </c:pt>
                <c:pt idx="27">
                  <c:v>10.072404811917583</c:v>
                </c:pt>
                <c:pt idx="28">
                  <c:v>10.280618136331181</c:v>
                </c:pt>
                <c:pt idx="29">
                  <c:v>10.572189660947297</c:v>
                </c:pt>
                <c:pt idx="30">
                  <c:v>10.944121821060318</c:v>
                </c:pt>
                <c:pt idx="31">
                  <c:v>11.386392353425398</c:v>
                </c:pt>
                <c:pt idx="32">
                  <c:v>11.849943441625921</c:v>
                </c:pt>
                <c:pt idx="33">
                  <c:v>12.310576111675513</c:v>
                </c:pt>
                <c:pt idx="34">
                  <c:v>12.631596336061536</c:v>
                </c:pt>
                <c:pt idx="35">
                  <c:v>12.584637949292626</c:v>
                </c:pt>
              </c:numCache>
            </c:numRef>
          </c:val>
          <c:smooth val="0"/>
        </c:ser>
        <c:ser>
          <c:idx val="6"/>
          <c:order val="6"/>
          <c:tx>
            <c:v>W 4400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Sheet1!$AI$5:$AI$40</c:f>
              <c:numCache>
                <c:ptCount val="36"/>
                <c:pt idx="0">
                  <c:v>9.586306952910611</c:v>
                </c:pt>
                <c:pt idx="1">
                  <c:v>10.266551961879054</c:v>
                </c:pt>
                <c:pt idx="2">
                  <c:v>10.723829623924924</c:v>
                </c:pt>
                <c:pt idx="3">
                  <c:v>11.026466002086597</c:v>
                </c:pt>
                <c:pt idx="4">
                  <c:v>11.225588199553977</c:v>
                </c:pt>
                <c:pt idx="5">
                  <c:v>11.385280385127313</c:v>
                </c:pt>
                <c:pt idx="6">
                  <c:v>11.5246784139322</c:v>
                </c:pt>
                <c:pt idx="7">
                  <c:v>11.643926649555231</c:v>
                </c:pt>
                <c:pt idx="8">
                  <c:v>11.761764160793698</c:v>
                </c:pt>
                <c:pt idx="9">
                  <c:v>11.86752773468275</c:v>
                </c:pt>
                <c:pt idx="10">
                  <c:v>11.969884352917383</c:v>
                </c:pt>
                <c:pt idx="11">
                  <c:v>12.05870860582139</c:v>
                </c:pt>
                <c:pt idx="12">
                  <c:v>12.155409561049161</c:v>
                </c:pt>
                <c:pt idx="13">
                  <c:v>12.240544824691092</c:v>
                </c:pt>
                <c:pt idx="14">
                  <c:v>12.31810897833017</c:v>
                </c:pt>
                <c:pt idx="15">
                  <c:v>12.401309950259355</c:v>
                </c:pt>
                <c:pt idx="16">
                  <c:v>12.486955134701192</c:v>
                </c:pt>
                <c:pt idx="17">
                  <c:v>12.589281412406915</c:v>
                </c:pt>
                <c:pt idx="18">
                  <c:v>12.71281632997746</c:v>
                </c:pt>
                <c:pt idx="19">
                  <c:v>12.851300522509998</c:v>
                </c:pt>
                <c:pt idx="20">
                  <c:v>13.008315582936886</c:v>
                </c:pt>
                <c:pt idx="21">
                  <c:v>13.183600123207961</c:v>
                </c:pt>
                <c:pt idx="22">
                  <c:v>13.37475234361532</c:v>
                </c:pt>
                <c:pt idx="23">
                  <c:v>13.569266208054273</c:v>
                </c:pt>
                <c:pt idx="24">
                  <c:v>13.77314417283821</c:v>
                </c:pt>
                <c:pt idx="25">
                  <c:v>14.001480789737952</c:v>
                </c:pt>
                <c:pt idx="26">
                  <c:v>14.07091391665058</c:v>
                </c:pt>
                <c:pt idx="27">
                  <c:v>14.23768029451383</c:v>
                </c:pt>
                <c:pt idx="28">
                  <c:v>14.309539312709376</c:v>
                </c:pt>
                <c:pt idx="29">
                  <c:v>14.33737288512257</c:v>
                </c:pt>
                <c:pt idx="30">
                  <c:v>14.27486628527599</c:v>
                </c:pt>
                <c:pt idx="31">
                  <c:v>14.11339667512106</c:v>
                </c:pt>
                <c:pt idx="32">
                  <c:v>13.752571128861753</c:v>
                </c:pt>
                <c:pt idx="33">
                  <c:v>13.052943084539478</c:v>
                </c:pt>
                <c:pt idx="34">
                  <c:v>11.820234788951538</c:v>
                </c:pt>
                <c:pt idx="35">
                  <c:v>10.015385789348166</c:v>
                </c:pt>
              </c:numCache>
            </c:numRef>
          </c:val>
          <c:smooth val="0"/>
        </c:ser>
        <c:ser>
          <c:idx val="7"/>
          <c:order val="7"/>
          <c:tx>
            <c:v>SilvrSen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Sheet1!$BB$5:$BB$40</c:f>
              <c:numCache>
                <c:ptCount val="36"/>
                <c:pt idx="0">
                  <c:v>5.479189666376406</c:v>
                </c:pt>
                <c:pt idx="1">
                  <c:v>6.157531754859993</c:v>
                </c:pt>
                <c:pt idx="2">
                  <c:v>6.438059359293359</c:v>
                </c:pt>
                <c:pt idx="3">
                  <c:v>6.399647289202498</c:v>
                </c:pt>
                <c:pt idx="4">
                  <c:v>6.26892500919378</c:v>
                </c:pt>
                <c:pt idx="5">
                  <c:v>6.194140207126043</c:v>
                </c:pt>
                <c:pt idx="6">
                  <c:v>6.2586209122328835</c:v>
                </c:pt>
                <c:pt idx="7">
                  <c:v>6.438342768823965</c:v>
                </c:pt>
                <c:pt idx="8">
                  <c:v>6.660284181865692</c:v>
                </c:pt>
                <c:pt idx="9">
                  <c:v>6.839465232229551</c:v>
                </c:pt>
                <c:pt idx="10">
                  <c:v>6.912419640323785</c:v>
                </c:pt>
                <c:pt idx="11">
                  <c:v>6.8916622987466285</c:v>
                </c:pt>
                <c:pt idx="12">
                  <c:v>6.802143288649581</c:v>
                </c:pt>
                <c:pt idx="13">
                  <c:v>6.719437975721154</c:v>
                </c:pt>
                <c:pt idx="14">
                  <c:v>6.656182595275423</c:v>
                </c:pt>
                <c:pt idx="15">
                  <c:v>6.643832446268195</c:v>
                </c:pt>
                <c:pt idx="16">
                  <c:v>6.686172075185394</c:v>
                </c:pt>
                <c:pt idx="17">
                  <c:v>6.7542738225032215</c:v>
                </c:pt>
                <c:pt idx="18">
                  <c:v>6.824450893859766</c:v>
                </c:pt>
                <c:pt idx="19">
                  <c:v>6.886033036580592</c:v>
                </c:pt>
                <c:pt idx="20">
                  <c:v>6.928550414908116</c:v>
                </c:pt>
                <c:pt idx="21">
                  <c:v>6.955093688106027</c:v>
                </c:pt>
                <c:pt idx="22">
                  <c:v>6.960345386299483</c:v>
                </c:pt>
                <c:pt idx="23">
                  <c:v>6.9639224707670975</c:v>
                </c:pt>
                <c:pt idx="24">
                  <c:v>6.971634978109726</c:v>
                </c:pt>
                <c:pt idx="25">
                  <c:v>6.949897058552765</c:v>
                </c:pt>
                <c:pt idx="26">
                  <c:v>6.869349565584131</c:v>
                </c:pt>
                <c:pt idx="27">
                  <c:v>6.837950298957533</c:v>
                </c:pt>
                <c:pt idx="28">
                  <c:v>7.238403061456739</c:v>
                </c:pt>
                <c:pt idx="29">
                  <c:v>7.5082609043319914</c:v>
                </c:pt>
                <c:pt idx="30">
                  <c:v>7.556353451891154</c:v>
                </c:pt>
                <c:pt idx="31">
                  <c:v>7.516584288428955</c:v>
                </c:pt>
                <c:pt idx="32">
                  <c:v>7.444472865181251</c:v>
                </c:pt>
                <c:pt idx="33">
                  <c:v>7.365082231207397</c:v>
                </c:pt>
                <c:pt idx="34">
                  <c:v>7.294380609536425</c:v>
                </c:pt>
                <c:pt idx="35">
                  <c:v>7.234788224349802</c:v>
                </c:pt>
              </c:numCache>
            </c:numRef>
          </c:val>
          <c:smooth val="0"/>
        </c:ser>
        <c:ser>
          <c:idx val="8"/>
          <c:order val="8"/>
          <c:tx>
            <c:v>loop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Sheet1!$BG$5:$BG$40</c:f>
              <c:numCache>
                <c:ptCount val="36"/>
                <c:pt idx="0">
                  <c:v>0.004710150270352376</c:v>
                </c:pt>
                <c:pt idx="1">
                  <c:v>0.5605532174798413</c:v>
                </c:pt>
                <c:pt idx="2">
                  <c:v>1.0691215699106684</c:v>
                </c:pt>
                <c:pt idx="3">
                  <c:v>1.52604294220745</c:v>
                </c:pt>
                <c:pt idx="4">
                  <c:v>1.9512139991851427</c:v>
                </c:pt>
                <c:pt idx="5">
                  <c:v>2.3212873247293695</c:v>
                </c:pt>
                <c:pt idx="6">
                  <c:v>2.6348954014260375</c:v>
                </c:pt>
                <c:pt idx="7">
                  <c:v>2.9129631107351273</c:v>
                </c:pt>
                <c:pt idx="8">
                  <c:v>3.135428021400317</c:v>
                </c:pt>
                <c:pt idx="9">
                  <c:v>3.316933900893483</c:v>
                </c:pt>
                <c:pt idx="10">
                  <c:v>3.457773890352654</c:v>
                </c:pt>
                <c:pt idx="11">
                  <c:v>3.5620679657070067</c:v>
                </c:pt>
                <c:pt idx="12">
                  <c:v>3.6237281399818944</c:v>
                </c:pt>
                <c:pt idx="13">
                  <c:v>3.656007947711289</c:v>
                </c:pt>
                <c:pt idx="14">
                  <c:v>3.6631088688806113</c:v>
                </c:pt>
                <c:pt idx="15">
                  <c:v>3.6386683009619274</c:v>
                </c:pt>
                <c:pt idx="16">
                  <c:v>3.59603672749234</c:v>
                </c:pt>
                <c:pt idx="17">
                  <c:v>3.5284768585338435</c:v>
                </c:pt>
                <c:pt idx="18">
                  <c:v>3.449288983053638</c:v>
                </c:pt>
                <c:pt idx="19">
                  <c:v>3.361048818059866</c:v>
                </c:pt>
                <c:pt idx="20">
                  <c:v>3.246391373135104</c:v>
                </c:pt>
                <c:pt idx="21">
                  <c:v>3.127921490544357</c:v>
                </c:pt>
                <c:pt idx="22">
                  <c:v>2.9872655618509683</c:v>
                </c:pt>
                <c:pt idx="23">
                  <c:v>2.8480649917323344</c:v>
                </c:pt>
                <c:pt idx="24">
                  <c:v>2.6806669688842124</c:v>
                </c:pt>
                <c:pt idx="25">
                  <c:v>2.5180572609841825</c:v>
                </c:pt>
                <c:pt idx="26">
                  <c:v>2.332146227766423</c:v>
                </c:pt>
                <c:pt idx="27">
                  <c:v>2.1363819374755937</c:v>
                </c:pt>
                <c:pt idx="28">
                  <c:v>1.9313371965668469</c:v>
                </c:pt>
                <c:pt idx="29">
                  <c:v>1.7010568718972165</c:v>
                </c:pt>
                <c:pt idx="30">
                  <c:v>1.4677153087631836</c:v>
                </c:pt>
                <c:pt idx="31">
                  <c:v>1.2128114581777734</c:v>
                </c:pt>
                <c:pt idx="32">
                  <c:v>0.9293489582024033</c:v>
                </c:pt>
                <c:pt idx="33">
                  <c:v>0.6395078698703092</c:v>
                </c:pt>
                <c:pt idx="34">
                  <c:v>0.31400422045649456</c:v>
                </c:pt>
                <c:pt idx="35">
                  <c:v>-0.03656060668324823</c:v>
                </c:pt>
              </c:numCache>
            </c:numRef>
          </c:val>
          <c:smooth val="0"/>
        </c:ser>
        <c:ser>
          <c:idx val="9"/>
          <c:order val="9"/>
          <c:tx>
            <c:v>CM 4242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Sheet1!$AW$5:$AW$40</c:f>
              <c:numCache>
                <c:ptCount val="36"/>
                <c:pt idx="0">
                  <c:v>9.577679009562452</c:v>
                </c:pt>
                <c:pt idx="1">
                  <c:v>10.013282734085154</c:v>
                </c:pt>
                <c:pt idx="2">
                  <c:v>10.285548932196047</c:v>
                </c:pt>
                <c:pt idx="3">
                  <c:v>10.436640913107375</c:v>
                </c:pt>
                <c:pt idx="4">
                  <c:v>10.543047161383766</c:v>
                </c:pt>
                <c:pt idx="5">
                  <c:v>10.62606837168771</c:v>
                </c:pt>
                <c:pt idx="6">
                  <c:v>10.700671573378479</c:v>
                </c:pt>
                <c:pt idx="7">
                  <c:v>10.776429956213963</c:v>
                </c:pt>
                <c:pt idx="8">
                  <c:v>10.85350021520383</c:v>
                </c:pt>
                <c:pt idx="9">
                  <c:v>10.96123772768745</c:v>
                </c:pt>
                <c:pt idx="10">
                  <c:v>11.089337092012823</c:v>
                </c:pt>
                <c:pt idx="11">
                  <c:v>11.239910062740687</c:v>
                </c:pt>
                <c:pt idx="12">
                  <c:v>11.41709700665389</c:v>
                </c:pt>
                <c:pt idx="13">
                  <c:v>11.604260409715648</c:v>
                </c:pt>
                <c:pt idx="14">
                  <c:v>11.805239385747958</c:v>
                </c:pt>
                <c:pt idx="15">
                  <c:v>12.028129183279264</c:v>
                </c:pt>
                <c:pt idx="16">
                  <c:v>12.28881050530154</c:v>
                </c:pt>
                <c:pt idx="17">
                  <c:v>12.545460671081095</c:v>
                </c:pt>
                <c:pt idx="18">
                  <c:v>12.808058279625351</c:v>
                </c:pt>
                <c:pt idx="19">
                  <c:v>13.085169590521945</c:v>
                </c:pt>
                <c:pt idx="20">
                  <c:v>13.431523170961112</c:v>
                </c:pt>
                <c:pt idx="21">
                  <c:v>13.895773160117896</c:v>
                </c:pt>
                <c:pt idx="22">
                  <c:v>14.484937196358679</c:v>
                </c:pt>
                <c:pt idx="23">
                  <c:v>14.727459987967023</c:v>
                </c:pt>
                <c:pt idx="24">
                  <c:v>14.57192323319038</c:v>
                </c:pt>
                <c:pt idx="25">
                  <c:v>14.686897365955877</c:v>
                </c:pt>
                <c:pt idx="26">
                  <c:v>14.957226597754575</c:v>
                </c:pt>
                <c:pt idx="27">
                  <c:v>14.732087812368015</c:v>
                </c:pt>
                <c:pt idx="28">
                  <c:v>14.07512907485924</c:v>
                </c:pt>
                <c:pt idx="29">
                  <c:v>14.025334659052946</c:v>
                </c:pt>
                <c:pt idx="30">
                  <c:v>13.03159081178718</c:v>
                </c:pt>
                <c:pt idx="31">
                  <c:v>9.040188631955399</c:v>
                </c:pt>
                <c:pt idx="32">
                  <c:v>7.751443966107454</c:v>
                </c:pt>
                <c:pt idx="33">
                  <c:v>4.047049658626376</c:v>
                </c:pt>
                <c:pt idx="34">
                  <c:v>2.8551560471297197</c:v>
                </c:pt>
                <c:pt idx="35">
                  <c:v>-0.13795460306811475</c:v>
                </c:pt>
              </c:numCache>
            </c:numRef>
          </c:val>
          <c:smooth val="0"/>
        </c:ser>
        <c:ser>
          <c:idx val="10"/>
          <c:order val="10"/>
          <c:tx>
            <c:v>CM 3018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Sheet1!$BP$5:$BP$40</c:f>
              <c:numCache>
                <c:ptCount val="36"/>
                <c:pt idx="0">
                  <c:v>5.583871680315786</c:v>
                </c:pt>
                <c:pt idx="1">
                  <c:v>7.587151375660949</c:v>
                </c:pt>
                <c:pt idx="2">
                  <c:v>8.829137907325183</c:v>
                </c:pt>
                <c:pt idx="3">
                  <c:v>9.374888209005857</c:v>
                </c:pt>
                <c:pt idx="4">
                  <c:v>9.506919038294946</c:v>
                </c:pt>
                <c:pt idx="5">
                  <c:v>9.444046205450174</c:v>
                </c:pt>
                <c:pt idx="6">
                  <c:v>9.346993902400062</c:v>
                </c:pt>
                <c:pt idx="7">
                  <c:v>9.269292049082813</c:v>
                </c:pt>
                <c:pt idx="8">
                  <c:v>9.245279438652029</c:v>
                </c:pt>
                <c:pt idx="9">
                  <c:v>9.264429332523942</c:v>
                </c:pt>
                <c:pt idx="10">
                  <c:v>9.34125929941744</c:v>
                </c:pt>
                <c:pt idx="11">
                  <c:v>9.45353349611814</c:v>
                </c:pt>
                <c:pt idx="12">
                  <c:v>9.620996405585592</c:v>
                </c:pt>
                <c:pt idx="13">
                  <c:v>9.843973607855151</c:v>
                </c:pt>
                <c:pt idx="14">
                  <c:v>10.114723859257666</c:v>
                </c:pt>
                <c:pt idx="15">
                  <c:v>10.41413486213306</c:v>
                </c:pt>
                <c:pt idx="16">
                  <c:v>10.729103684742459</c:v>
                </c:pt>
                <c:pt idx="17">
                  <c:v>11.048648377612468</c:v>
                </c:pt>
                <c:pt idx="18">
                  <c:v>11.351760857613318</c:v>
                </c:pt>
                <c:pt idx="19">
                  <c:v>11.654683748246951</c:v>
                </c:pt>
                <c:pt idx="20">
                  <c:v>11.97648900696057</c:v>
                </c:pt>
                <c:pt idx="21">
                  <c:v>12.365168526741607</c:v>
                </c:pt>
                <c:pt idx="22">
                  <c:v>12.830985275640828</c:v>
                </c:pt>
                <c:pt idx="23">
                  <c:v>13.314967721395544</c:v>
                </c:pt>
                <c:pt idx="24">
                  <c:v>13.616502486770182</c:v>
                </c:pt>
                <c:pt idx="25">
                  <c:v>13.618495279439571</c:v>
                </c:pt>
                <c:pt idx="26">
                  <c:v>13.634398738207963</c:v>
                </c:pt>
                <c:pt idx="27">
                  <c:v>14.254362453351208</c:v>
                </c:pt>
                <c:pt idx="28">
                  <c:v>14.230916917975165</c:v>
                </c:pt>
                <c:pt idx="29">
                  <c:v>11.670427550104293</c:v>
                </c:pt>
                <c:pt idx="30">
                  <c:v>9.383605284178024</c:v>
                </c:pt>
                <c:pt idx="31">
                  <c:v>-0.6847800404975795</c:v>
                </c:pt>
                <c:pt idx="32">
                  <c:v>-2.4473982497777276</c:v>
                </c:pt>
                <c:pt idx="33">
                  <c:v>-2.7130830379871975</c:v>
                </c:pt>
                <c:pt idx="34">
                  <c:v>-2.8016596493690233</c:v>
                </c:pt>
                <c:pt idx="35">
                  <c:v>-2.8083248871732662</c:v>
                </c:pt>
              </c:numCache>
            </c:numRef>
          </c:val>
          <c:smooth val="0"/>
        </c:ser>
        <c:ser>
          <c:idx val="11"/>
          <c:order val="11"/>
          <c:tx>
            <c:v>loops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Sheet1!$BZ$5:$BZ$40</c:f>
              <c:numCache>
                <c:ptCount val="36"/>
                <c:pt idx="0">
                  <c:v>-1.8155088085736169</c:v>
                </c:pt>
                <c:pt idx="1">
                  <c:v>-1.1404140345783769</c:v>
                </c:pt>
                <c:pt idx="2">
                  <c:v>-0.48196797011303083</c:v>
                </c:pt>
                <c:pt idx="3">
                  <c:v>0.14624063849356483</c:v>
                </c:pt>
                <c:pt idx="4">
                  <c:v>0.7597369117503834</c:v>
                </c:pt>
                <c:pt idx="5">
                  <c:v>1.3452009023116402</c:v>
                </c:pt>
                <c:pt idx="6">
                  <c:v>1.909696578102029</c:v>
                </c:pt>
                <c:pt idx="7">
                  <c:v>2.4486898073111045</c:v>
                </c:pt>
                <c:pt idx="8">
                  <c:v>2.94630508582344</c:v>
                </c:pt>
                <c:pt idx="9">
                  <c:v>3.409821157076502</c:v>
                </c:pt>
                <c:pt idx="10">
                  <c:v>3.8332232188246524</c:v>
                </c:pt>
                <c:pt idx="11">
                  <c:v>4.213309206597998</c:v>
                </c:pt>
                <c:pt idx="12">
                  <c:v>4.5453519111198055</c:v>
                </c:pt>
                <c:pt idx="13">
                  <c:v>4.816160389477112</c:v>
                </c:pt>
                <c:pt idx="14">
                  <c:v>5.033067814214867</c:v>
                </c:pt>
                <c:pt idx="15">
                  <c:v>5.175089918662492</c:v>
                </c:pt>
                <c:pt idx="16">
                  <c:v>5.2627768288565395</c:v>
                </c:pt>
                <c:pt idx="17">
                  <c:v>5.268901904470726</c:v>
                </c:pt>
                <c:pt idx="18">
                  <c:v>5.208374698068522</c:v>
                </c:pt>
                <c:pt idx="19">
                  <c:v>5.068833977866585</c:v>
                </c:pt>
                <c:pt idx="20">
                  <c:v>4.850117509757263</c:v>
                </c:pt>
                <c:pt idx="21">
                  <c:v>4.554062646346882</c:v>
                </c:pt>
                <c:pt idx="22">
                  <c:v>4.174613862819708</c:v>
                </c:pt>
                <c:pt idx="23">
                  <c:v>3.7056980462189264</c:v>
                </c:pt>
                <c:pt idx="24">
                  <c:v>3.1502473139502345</c:v>
                </c:pt>
                <c:pt idx="25">
                  <c:v>2.5072787324562</c:v>
                </c:pt>
                <c:pt idx="26">
                  <c:v>1.7613411465952202</c:v>
                </c:pt>
                <c:pt idx="27">
                  <c:v>0.9307000544560766</c:v>
                </c:pt>
                <c:pt idx="28">
                  <c:v>0.037478457064672344</c:v>
                </c:pt>
                <c:pt idx="29">
                  <c:v>-0.9100879842797558</c:v>
                </c:pt>
                <c:pt idx="30">
                  <c:v>-1.8266909203238302</c:v>
                </c:pt>
                <c:pt idx="31">
                  <c:v>-2.6464118764014675</c:v>
                </c:pt>
                <c:pt idx="32">
                  <c:v>-3.2513451272875704</c:v>
                </c:pt>
                <c:pt idx="33">
                  <c:v>-3.580871117367473</c:v>
                </c:pt>
                <c:pt idx="34">
                  <c:v>-3.600379120230135</c:v>
                </c:pt>
                <c:pt idx="35">
                  <c:v>-3.3933382785347073</c:v>
                </c:pt>
              </c:numCache>
            </c:numRef>
          </c:val>
          <c:smooth val="0"/>
        </c:ser>
        <c:ser>
          <c:idx val="12"/>
          <c:order val="12"/>
          <c:tx>
            <c:v>DblBow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Sheet1!$BU$5:$BU$40</c:f>
              <c:numCache>
                <c:ptCount val="36"/>
                <c:pt idx="0">
                  <c:v>-1.5994115135976514</c:v>
                </c:pt>
                <c:pt idx="1">
                  <c:v>-0.4083963874954817</c:v>
                </c:pt>
                <c:pt idx="2">
                  <c:v>0.6045257951472252</c:v>
                </c:pt>
                <c:pt idx="3">
                  <c:v>1.471398459967233</c:v>
                </c:pt>
                <c:pt idx="4">
                  <c:v>2.223005366409472</c:v>
                </c:pt>
                <c:pt idx="5">
                  <c:v>2.885154013621494</c:v>
                </c:pt>
                <c:pt idx="6">
                  <c:v>3.4979642592128126</c:v>
                </c:pt>
                <c:pt idx="7">
                  <c:v>4.05047581184641</c:v>
                </c:pt>
                <c:pt idx="8">
                  <c:v>4.569214611300137</c:v>
                </c:pt>
                <c:pt idx="9">
                  <c:v>5.074772037462956</c:v>
                </c:pt>
                <c:pt idx="10">
                  <c:v>5.5564471192860845</c:v>
                </c:pt>
                <c:pt idx="11">
                  <c:v>6.012023820183127</c:v>
                </c:pt>
                <c:pt idx="12">
                  <c:v>6.463629588842922</c:v>
                </c:pt>
                <c:pt idx="13">
                  <c:v>6.889359093804928</c:v>
                </c:pt>
                <c:pt idx="14">
                  <c:v>7.274633421283369</c:v>
                </c:pt>
                <c:pt idx="15">
                  <c:v>7.632829589674748</c:v>
                </c:pt>
                <c:pt idx="16">
                  <c:v>7.934008984803506</c:v>
                </c:pt>
                <c:pt idx="17">
                  <c:v>8.154757686355083</c:v>
                </c:pt>
                <c:pt idx="18">
                  <c:v>8.28703345547082</c:v>
                </c:pt>
                <c:pt idx="19">
                  <c:v>8.250180695375857</c:v>
                </c:pt>
                <c:pt idx="20">
                  <c:v>7.87374304919581</c:v>
                </c:pt>
                <c:pt idx="21">
                  <c:v>6.6220842386905465</c:v>
                </c:pt>
                <c:pt idx="22">
                  <c:v>8.462521031047919</c:v>
                </c:pt>
                <c:pt idx="23">
                  <c:v>9.965096744115657</c:v>
                </c:pt>
                <c:pt idx="24">
                  <c:v>10.205005582502531</c:v>
                </c:pt>
                <c:pt idx="25">
                  <c:v>10.32587534039358</c:v>
                </c:pt>
                <c:pt idx="26">
                  <c:v>10.392549031668278</c:v>
                </c:pt>
                <c:pt idx="27">
                  <c:v>10.402007263521412</c:v>
                </c:pt>
                <c:pt idx="28">
                  <c:v>10.368033745333541</c:v>
                </c:pt>
                <c:pt idx="29">
                  <c:v>10.313697124663769</c:v>
                </c:pt>
                <c:pt idx="30">
                  <c:v>10.24923771337645</c:v>
                </c:pt>
                <c:pt idx="31">
                  <c:v>10.201785909989578</c:v>
                </c:pt>
                <c:pt idx="32">
                  <c:v>10.165820696235308</c:v>
                </c:pt>
                <c:pt idx="33">
                  <c:v>10.16472507498285</c:v>
                </c:pt>
                <c:pt idx="34">
                  <c:v>10.18076009907129</c:v>
                </c:pt>
                <c:pt idx="35">
                  <c:v>10.227868952944025</c:v>
                </c:pt>
              </c:numCache>
            </c:numRef>
          </c:val>
          <c:smooth val="0"/>
        </c:ser>
        <c:ser>
          <c:idx val="13"/>
          <c:order val="13"/>
          <c:tx>
            <c:v>DB-2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Sheet1!$CE$5:$CE$40</c:f>
              <c:numCache>
                <c:ptCount val="36"/>
                <c:pt idx="0">
                  <c:v>6.908423307134578</c:v>
                </c:pt>
                <c:pt idx="1">
                  <c:v>7.020572793704946</c:v>
                </c:pt>
                <c:pt idx="2">
                  <c:v>5.319271421280943</c:v>
                </c:pt>
                <c:pt idx="3">
                  <c:v>7.781152813152376</c:v>
                </c:pt>
                <c:pt idx="4">
                  <c:v>7.979129270912959</c:v>
                </c:pt>
                <c:pt idx="5">
                  <c:v>8.133600734339844</c:v>
                </c:pt>
                <c:pt idx="6">
                  <c:v>8.272455356726663</c:v>
                </c:pt>
                <c:pt idx="7">
                  <c:v>8.39152050002215</c:v>
                </c:pt>
                <c:pt idx="8">
                  <c:v>8.510998608075928</c:v>
                </c:pt>
                <c:pt idx="9">
                  <c:v>8.632423707675088</c:v>
                </c:pt>
                <c:pt idx="10">
                  <c:v>8.745317563650948</c:v>
                </c:pt>
                <c:pt idx="11">
                  <c:v>8.860582176808906</c:v>
                </c:pt>
                <c:pt idx="12">
                  <c:v>8.978205462423292</c:v>
                </c:pt>
                <c:pt idx="13">
                  <c:v>9.087915884516512</c:v>
                </c:pt>
                <c:pt idx="14">
                  <c:v>9.1993144504703</c:v>
                </c:pt>
                <c:pt idx="15">
                  <c:v>9.31222218385385</c:v>
                </c:pt>
                <c:pt idx="16">
                  <c:v>9.426621757974216</c:v>
                </c:pt>
                <c:pt idx="17">
                  <c:v>9.533217413312014</c:v>
                </c:pt>
                <c:pt idx="18">
                  <c:v>9.653204654410086</c:v>
                </c:pt>
                <c:pt idx="19">
                  <c:v>9.768589411904372</c:v>
                </c:pt>
                <c:pt idx="20">
                  <c:v>9.89167733747073</c:v>
                </c:pt>
                <c:pt idx="21">
                  <c:v>10.015273593987358</c:v>
                </c:pt>
                <c:pt idx="22">
                  <c:v>10.152504941249637</c:v>
                </c:pt>
                <c:pt idx="23">
                  <c:v>10.28657686683889</c:v>
                </c:pt>
                <c:pt idx="24">
                  <c:v>10.439810115306631</c:v>
                </c:pt>
                <c:pt idx="25">
                  <c:v>10.60526899868929</c:v>
                </c:pt>
                <c:pt idx="26">
                  <c:v>10.784431507771156</c:v>
                </c:pt>
                <c:pt idx="27">
                  <c:v>10.95731907545273</c:v>
                </c:pt>
                <c:pt idx="28">
                  <c:v>11.122222682019922</c:v>
                </c:pt>
                <c:pt idx="29">
                  <c:v>11.2539629164917</c:v>
                </c:pt>
                <c:pt idx="30">
                  <c:v>11.355969580168091</c:v>
                </c:pt>
                <c:pt idx="31">
                  <c:v>11.402353562714051</c:v>
                </c:pt>
                <c:pt idx="32">
                  <c:v>11.419648314407409</c:v>
                </c:pt>
                <c:pt idx="33">
                  <c:v>11.39766577307457</c:v>
                </c:pt>
                <c:pt idx="34">
                  <c:v>11.356604664862893</c:v>
                </c:pt>
                <c:pt idx="35">
                  <c:v>11.309369856022101</c:v>
                </c:pt>
              </c:numCache>
            </c:numRef>
          </c:val>
          <c:smooth val="0"/>
        </c:ser>
        <c:ser>
          <c:idx val="14"/>
          <c:order val="14"/>
          <c:tx>
            <c:v>SqrShtr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Sheet1!$CN$5:$CN$40</c:f>
              <c:numCache>
                <c:ptCount val="36"/>
                <c:pt idx="0">
                  <c:v>-4.771775630762518</c:v>
                </c:pt>
                <c:pt idx="1">
                  <c:v>1.591316685688124</c:v>
                </c:pt>
                <c:pt idx="2">
                  <c:v>5.155570617030131</c:v>
                </c:pt>
                <c:pt idx="3">
                  <c:v>5.8644718768102</c:v>
                </c:pt>
                <c:pt idx="4">
                  <c:v>6.0244941433436185</c:v>
                </c:pt>
                <c:pt idx="5">
                  <c:v>6.077037491347102</c:v>
                </c:pt>
                <c:pt idx="6">
                  <c:v>6.094364940504854</c:v>
                </c:pt>
                <c:pt idx="7">
                  <c:v>6.111090477049617</c:v>
                </c:pt>
                <c:pt idx="8">
                  <c:v>6.131710622036575</c:v>
                </c:pt>
                <c:pt idx="9">
                  <c:v>6.162262779828892</c:v>
                </c:pt>
                <c:pt idx="10">
                  <c:v>6.218935231924833</c:v>
                </c:pt>
                <c:pt idx="11">
                  <c:v>6.30854665778808</c:v>
                </c:pt>
                <c:pt idx="12">
                  <c:v>6.434935144010481</c:v>
                </c:pt>
                <c:pt idx="13">
                  <c:v>6.6003277798850934</c:v>
                </c:pt>
                <c:pt idx="14">
                  <c:v>6.80047270204079</c:v>
                </c:pt>
                <c:pt idx="15">
                  <c:v>7.042052860772496</c:v>
                </c:pt>
                <c:pt idx="16">
                  <c:v>7.295211789576786</c:v>
                </c:pt>
                <c:pt idx="17">
                  <c:v>7.560210645775593</c:v>
                </c:pt>
                <c:pt idx="18">
                  <c:v>7.821768987681496</c:v>
                </c:pt>
                <c:pt idx="19">
                  <c:v>8.056496128198235</c:v>
                </c:pt>
                <c:pt idx="20">
                  <c:v>8.24793110075893</c:v>
                </c:pt>
                <c:pt idx="21">
                  <c:v>8.39645339380028</c:v>
                </c:pt>
                <c:pt idx="22">
                  <c:v>8.494214909609703</c:v>
                </c:pt>
                <c:pt idx="23">
                  <c:v>8.581296511657728</c:v>
                </c:pt>
                <c:pt idx="24">
                  <c:v>8.67061860300962</c:v>
                </c:pt>
                <c:pt idx="25">
                  <c:v>8.746093649917768</c:v>
                </c:pt>
                <c:pt idx="26">
                  <c:v>8.781294660054218</c:v>
                </c:pt>
                <c:pt idx="27">
                  <c:v>8.77384668041824</c:v>
                </c:pt>
                <c:pt idx="28">
                  <c:v>8.72383146390422</c:v>
                </c:pt>
                <c:pt idx="29">
                  <c:v>8.653363512735528</c:v>
                </c:pt>
                <c:pt idx="30">
                  <c:v>8.569929032529538</c:v>
                </c:pt>
                <c:pt idx="31">
                  <c:v>8.480972950508745</c:v>
                </c:pt>
                <c:pt idx="32">
                  <c:v>8.400741095944529</c:v>
                </c:pt>
                <c:pt idx="33">
                  <c:v>8.323730555385657</c:v>
                </c:pt>
                <c:pt idx="34">
                  <c:v>8.262753922414195</c:v>
                </c:pt>
                <c:pt idx="35">
                  <c:v>8.208675556091219</c:v>
                </c:pt>
              </c:numCache>
            </c:numRef>
          </c:val>
          <c:smooth val="0"/>
        </c:ser>
        <c:ser>
          <c:idx val="15"/>
          <c:order val="15"/>
          <c:tx>
            <c:v>W 9032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Sheet1!$CX$5:$CX$40</c:f>
              <c:numCache>
                <c:ptCount val="36"/>
                <c:pt idx="0">
                  <c:v>9.102397658729673</c:v>
                </c:pt>
                <c:pt idx="1">
                  <c:v>9.989453237182177</c:v>
                </c:pt>
                <c:pt idx="2">
                  <c:v>10.440954384939173</c:v>
                </c:pt>
                <c:pt idx="3">
                  <c:v>10.64401204802609</c:v>
                </c:pt>
                <c:pt idx="4">
                  <c:v>10.724440541224931</c:v>
                </c:pt>
                <c:pt idx="5">
                  <c:v>10.767804351509675</c:v>
                </c:pt>
                <c:pt idx="6">
                  <c:v>10.804428515441966</c:v>
                </c:pt>
                <c:pt idx="7">
                  <c:v>10.86977669543956</c:v>
                </c:pt>
                <c:pt idx="8">
                  <c:v>10.947851634886947</c:v>
                </c:pt>
                <c:pt idx="9">
                  <c:v>11.068788352561876</c:v>
                </c:pt>
                <c:pt idx="10">
                  <c:v>11.225775230970878</c:v>
                </c:pt>
                <c:pt idx="11">
                  <c:v>11.42668365610166</c:v>
                </c:pt>
                <c:pt idx="12">
                  <c:v>11.665737596258614</c:v>
                </c:pt>
                <c:pt idx="13">
                  <c:v>11.93301157758568</c:v>
                </c:pt>
                <c:pt idx="14">
                  <c:v>12.236174263870302</c:v>
                </c:pt>
                <c:pt idx="15">
                  <c:v>12.586140645132064</c:v>
                </c:pt>
                <c:pt idx="16">
                  <c:v>12.952920704766434</c:v>
                </c:pt>
                <c:pt idx="17">
                  <c:v>13.309220767448902</c:v>
                </c:pt>
                <c:pt idx="18">
                  <c:v>13.697540229527426</c:v>
                </c:pt>
                <c:pt idx="19">
                  <c:v>14.131207415126555</c:v>
                </c:pt>
                <c:pt idx="20">
                  <c:v>14.53843902952301</c:v>
                </c:pt>
                <c:pt idx="21">
                  <c:v>14.906151335079164</c:v>
                </c:pt>
                <c:pt idx="22">
                  <c:v>15.293213797968393</c:v>
                </c:pt>
                <c:pt idx="23">
                  <c:v>15.740260687963952</c:v>
                </c:pt>
                <c:pt idx="24">
                  <c:v>16.051795382868164</c:v>
                </c:pt>
                <c:pt idx="25">
                  <c:v>16.238114113088994</c:v>
                </c:pt>
                <c:pt idx="26">
                  <c:v>16.60420785798737</c:v>
                </c:pt>
                <c:pt idx="27">
                  <c:v>16.716398344856955</c:v>
                </c:pt>
                <c:pt idx="28">
                  <c:v>16.244925799380745</c:v>
                </c:pt>
                <c:pt idx="29">
                  <c:v>16.498369011123096</c:v>
                </c:pt>
                <c:pt idx="30">
                  <c:v>15.468531477370004</c:v>
                </c:pt>
                <c:pt idx="31">
                  <c:v>13.943506594524429</c:v>
                </c:pt>
                <c:pt idx="32">
                  <c:v>12.800466942073312</c:v>
                </c:pt>
                <c:pt idx="33">
                  <c:v>8.607067401462619</c:v>
                </c:pt>
                <c:pt idx="34">
                  <c:v>3.873461711574146</c:v>
                </c:pt>
                <c:pt idx="35">
                  <c:v>-3.059576149563554</c:v>
                </c:pt>
              </c:numCache>
            </c:numRef>
          </c:val>
          <c:smooth val="0"/>
        </c:ser>
        <c:ser>
          <c:idx val="16"/>
          <c:order val="16"/>
          <c:tx>
            <c:v>CM 3671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Sheet1!$DL$5:$DL$40</c:f>
              <c:numCache>
                <c:ptCount val="36"/>
                <c:pt idx="0">
                  <c:v>6.604927325600807</c:v>
                </c:pt>
                <c:pt idx="1">
                  <c:v>8.432584993122092</c:v>
                </c:pt>
                <c:pt idx="2">
                  <c:v>10.174693809736835</c:v>
                </c:pt>
                <c:pt idx="3">
                  <c:v>9.971873271304663</c:v>
                </c:pt>
                <c:pt idx="4">
                  <c:v>10.80485478884087</c:v>
                </c:pt>
                <c:pt idx="5">
                  <c:v>10.911463219996115</c:v>
                </c:pt>
                <c:pt idx="6">
                  <c:v>11.832349436909892</c:v>
                </c:pt>
                <c:pt idx="7">
                  <c:v>12.171746637725859</c:v>
                </c:pt>
                <c:pt idx="8">
                  <c:v>12.164344176919364</c:v>
                </c:pt>
                <c:pt idx="9">
                  <c:v>12.15940602752879</c:v>
                </c:pt>
                <c:pt idx="10">
                  <c:v>12.381257696236569</c:v>
                </c:pt>
                <c:pt idx="11">
                  <c:v>12.584486752548882</c:v>
                </c:pt>
                <c:pt idx="12">
                  <c:v>12.640966514943946</c:v>
                </c:pt>
                <c:pt idx="13">
                  <c:v>12.64256339551513</c:v>
                </c:pt>
                <c:pt idx="14">
                  <c:v>12.625529815277575</c:v>
                </c:pt>
                <c:pt idx="15">
                  <c:v>12.591117658947653</c:v>
                </c:pt>
                <c:pt idx="16">
                  <c:v>12.487283441479708</c:v>
                </c:pt>
                <c:pt idx="17">
                  <c:v>12.414329278361677</c:v>
                </c:pt>
                <c:pt idx="18">
                  <c:v>12.66261563166732</c:v>
                </c:pt>
                <c:pt idx="19">
                  <c:v>13.103374660476515</c:v>
                </c:pt>
                <c:pt idx="20">
                  <c:v>13.586334018081198</c:v>
                </c:pt>
                <c:pt idx="21">
                  <c:v>13.995342054202554</c:v>
                </c:pt>
                <c:pt idx="22">
                  <c:v>14.20552426963019</c:v>
                </c:pt>
                <c:pt idx="23">
                  <c:v>14.208137895955021</c:v>
                </c:pt>
                <c:pt idx="24">
                  <c:v>14.122098766846573</c:v>
                </c:pt>
                <c:pt idx="25">
                  <c:v>14.26615242190536</c:v>
                </c:pt>
                <c:pt idx="26">
                  <c:v>14.349017831551597</c:v>
                </c:pt>
                <c:pt idx="27">
                  <c:v>13.838146298396806</c:v>
                </c:pt>
                <c:pt idx="28">
                  <c:v>11.71611189406863</c:v>
                </c:pt>
                <c:pt idx="29">
                  <c:v>9.599094594488607</c:v>
                </c:pt>
                <c:pt idx="30">
                  <c:v>10.815390694183428</c:v>
                </c:pt>
                <c:pt idx="31">
                  <c:v>8.569453103801779</c:v>
                </c:pt>
                <c:pt idx="32">
                  <c:v>0.2576909322436256</c:v>
                </c:pt>
                <c:pt idx="33">
                  <c:v>-2.978371389673615</c:v>
                </c:pt>
                <c:pt idx="34">
                  <c:v>-3.213860512997596</c:v>
                </c:pt>
                <c:pt idx="35">
                  <c:v>-3.1848243783567067</c:v>
                </c:pt>
              </c:numCache>
            </c:numRef>
          </c:val>
          <c:smooth val="0"/>
        </c:ser>
        <c:ser>
          <c:idx val="17"/>
          <c:order val="17"/>
          <c:tx>
            <c:v>MW1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Sheet1!$CS$5:$CS$40</c:f>
              <c:numCache>
                <c:ptCount val="36"/>
                <c:pt idx="0">
                  <c:v>2.050684306380315</c:v>
                </c:pt>
                <c:pt idx="1">
                  <c:v>2.051475692568428</c:v>
                </c:pt>
                <c:pt idx="2">
                  <c:v>2.0631693241700746</c:v>
                </c:pt>
                <c:pt idx="3">
                  <c:v>2.0804883827522684</c:v>
                </c:pt>
                <c:pt idx="4">
                  <c:v>2.10692646829048</c:v>
                </c:pt>
                <c:pt idx="5">
                  <c:v>2.145067849680408</c:v>
                </c:pt>
                <c:pt idx="6">
                  <c:v>2.196194833777491</c:v>
                </c:pt>
                <c:pt idx="7">
                  <c:v>2.2701186926197714</c:v>
                </c:pt>
                <c:pt idx="8">
                  <c:v>2.346527681891834</c:v>
                </c:pt>
                <c:pt idx="9">
                  <c:v>2.4332863858628495</c:v>
                </c:pt>
                <c:pt idx="10">
                  <c:v>2.5378618547215614</c:v>
                </c:pt>
                <c:pt idx="11">
                  <c:v>2.636656923524014</c:v>
                </c:pt>
                <c:pt idx="12">
                  <c:v>2.7252391094393213</c:v>
                </c:pt>
                <c:pt idx="13">
                  <c:v>2.8082673458621663</c:v>
                </c:pt>
                <c:pt idx="14">
                  <c:v>2.870116517538308</c:v>
                </c:pt>
                <c:pt idx="15">
                  <c:v>2.9049972318823865</c:v>
                </c:pt>
                <c:pt idx="16">
                  <c:v>2.9074790650578692</c:v>
                </c:pt>
                <c:pt idx="17">
                  <c:v>2.8633630407949244</c:v>
                </c:pt>
                <c:pt idx="18">
                  <c:v>2.7600956398246717</c:v>
                </c:pt>
                <c:pt idx="19">
                  <c:v>2.617912454192383</c:v>
                </c:pt>
                <c:pt idx="20">
                  <c:v>2.4091003416871133</c:v>
                </c:pt>
                <c:pt idx="21">
                  <c:v>2.1500506424147403</c:v>
                </c:pt>
                <c:pt idx="22">
                  <c:v>1.8382328546767006</c:v>
                </c:pt>
                <c:pt idx="23">
                  <c:v>1.4838132105035329</c:v>
                </c:pt>
                <c:pt idx="24">
                  <c:v>1.0774712658066636</c:v>
                </c:pt>
                <c:pt idx="25">
                  <c:v>0.6392485853281602</c:v>
                </c:pt>
                <c:pt idx="26">
                  <c:v>0.17868187237533517</c:v>
                </c:pt>
                <c:pt idx="27">
                  <c:v>-0.31753095832878186</c:v>
                </c:pt>
                <c:pt idx="28">
                  <c:v>-0.8247298204457929</c:v>
                </c:pt>
                <c:pt idx="29">
                  <c:v>-1.3425090028058655</c:v>
                </c:pt>
                <c:pt idx="30">
                  <c:v>-1.8711591230695868</c:v>
                </c:pt>
                <c:pt idx="31">
                  <c:v>-2.394004718043915</c:v>
                </c:pt>
                <c:pt idx="32">
                  <c:v>-2.9084944648623083</c:v>
                </c:pt>
                <c:pt idx="33">
                  <c:v>-3.4026881028605382</c:v>
                </c:pt>
                <c:pt idx="34">
                  <c:v>-3.8468071421094407</c:v>
                </c:pt>
                <c:pt idx="35">
                  <c:v>-4.241325873746411</c:v>
                </c:pt>
              </c:numCache>
            </c:numRef>
          </c:val>
          <c:smooth val="0"/>
        </c:ser>
        <c:axId val="29261081"/>
        <c:axId val="62023138"/>
      </c:lineChart>
      <c:catAx>
        <c:axId val="2926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23138"/>
        <c:crosses val="autoZero"/>
        <c:auto val="1"/>
        <c:lblOffset val="100"/>
        <c:noMultiLvlLbl val="0"/>
      </c:catAx>
      <c:valAx>
        <c:axId val="62023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61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2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5"/>
          <c:w val="0.82925"/>
          <c:h val="0.974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CM 4228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Sheet1!$P$5:$P$40</c:f>
              <c:numCache>
                <c:ptCount val="36"/>
                <c:pt idx="0">
                  <c:v>3.33</c:v>
                </c:pt>
                <c:pt idx="1">
                  <c:v>7.58</c:v>
                </c:pt>
                <c:pt idx="2">
                  <c:v>10.6</c:v>
                </c:pt>
                <c:pt idx="3">
                  <c:v>12.17</c:v>
                </c:pt>
                <c:pt idx="4">
                  <c:v>13.08</c:v>
                </c:pt>
                <c:pt idx="5">
                  <c:v>13.77</c:v>
                </c:pt>
                <c:pt idx="6">
                  <c:v>14.41</c:v>
                </c:pt>
                <c:pt idx="7">
                  <c:v>14.89</c:v>
                </c:pt>
                <c:pt idx="8">
                  <c:v>15.18</c:v>
                </c:pt>
                <c:pt idx="9">
                  <c:v>15.36</c:v>
                </c:pt>
                <c:pt idx="10">
                  <c:v>15.49</c:v>
                </c:pt>
                <c:pt idx="11">
                  <c:v>15.56</c:v>
                </c:pt>
                <c:pt idx="12">
                  <c:v>15.64</c:v>
                </c:pt>
                <c:pt idx="13">
                  <c:v>15.71</c:v>
                </c:pt>
                <c:pt idx="14">
                  <c:v>15.72</c:v>
                </c:pt>
                <c:pt idx="15">
                  <c:v>15.83</c:v>
                </c:pt>
                <c:pt idx="16">
                  <c:v>15.97</c:v>
                </c:pt>
                <c:pt idx="17">
                  <c:v>16.08</c:v>
                </c:pt>
                <c:pt idx="18">
                  <c:v>16.18</c:v>
                </c:pt>
                <c:pt idx="19">
                  <c:v>16.24</c:v>
                </c:pt>
                <c:pt idx="20">
                  <c:v>16.25</c:v>
                </c:pt>
                <c:pt idx="21">
                  <c:v>16.16</c:v>
                </c:pt>
                <c:pt idx="22">
                  <c:v>15.98</c:v>
                </c:pt>
                <c:pt idx="23">
                  <c:v>15.71</c:v>
                </c:pt>
                <c:pt idx="24">
                  <c:v>15.44</c:v>
                </c:pt>
                <c:pt idx="25">
                  <c:v>15.21</c:v>
                </c:pt>
                <c:pt idx="26">
                  <c:v>15.01</c:v>
                </c:pt>
                <c:pt idx="27">
                  <c:v>14.78</c:v>
                </c:pt>
                <c:pt idx="28">
                  <c:v>14.5</c:v>
                </c:pt>
                <c:pt idx="29">
                  <c:v>14.19</c:v>
                </c:pt>
                <c:pt idx="30">
                  <c:v>13.87</c:v>
                </c:pt>
                <c:pt idx="31">
                  <c:v>13.55</c:v>
                </c:pt>
                <c:pt idx="32">
                  <c:v>13.19</c:v>
                </c:pt>
                <c:pt idx="33">
                  <c:v>12.76</c:v>
                </c:pt>
                <c:pt idx="34">
                  <c:v>12.21</c:v>
                </c:pt>
                <c:pt idx="35">
                  <c:v>11.53</c:v>
                </c:pt>
              </c:numCache>
            </c:numRef>
          </c:val>
          <c:smooth val="0"/>
        </c:ser>
        <c:ser>
          <c:idx val="2"/>
          <c:order val="2"/>
          <c:tx>
            <c:v>CM 4248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Sheet1!$D$5:$D$40</c:f>
              <c:numCache>
                <c:ptCount val="36"/>
                <c:pt idx="0">
                  <c:v>11.51</c:v>
                </c:pt>
                <c:pt idx="1">
                  <c:v>11.84</c:v>
                </c:pt>
                <c:pt idx="2">
                  <c:v>12.21</c:v>
                </c:pt>
                <c:pt idx="3">
                  <c:v>12.69</c:v>
                </c:pt>
                <c:pt idx="4">
                  <c:v>12.91</c:v>
                </c:pt>
                <c:pt idx="5">
                  <c:v>13.1</c:v>
                </c:pt>
                <c:pt idx="6">
                  <c:v>13.05</c:v>
                </c:pt>
                <c:pt idx="7">
                  <c:v>13.07</c:v>
                </c:pt>
                <c:pt idx="8">
                  <c:v>13.08</c:v>
                </c:pt>
                <c:pt idx="9">
                  <c:v>13.09</c:v>
                </c:pt>
                <c:pt idx="10">
                  <c:v>13.11</c:v>
                </c:pt>
                <c:pt idx="11">
                  <c:v>13.14</c:v>
                </c:pt>
                <c:pt idx="12">
                  <c:v>13.19</c:v>
                </c:pt>
                <c:pt idx="13">
                  <c:v>13.25</c:v>
                </c:pt>
                <c:pt idx="14">
                  <c:v>13.32</c:v>
                </c:pt>
                <c:pt idx="15">
                  <c:v>13.4</c:v>
                </c:pt>
                <c:pt idx="16">
                  <c:v>13.51</c:v>
                </c:pt>
                <c:pt idx="17">
                  <c:v>13.65</c:v>
                </c:pt>
                <c:pt idx="18">
                  <c:v>13.81</c:v>
                </c:pt>
                <c:pt idx="19">
                  <c:v>13.98</c:v>
                </c:pt>
                <c:pt idx="20">
                  <c:v>14.16</c:v>
                </c:pt>
                <c:pt idx="21">
                  <c:v>14.37</c:v>
                </c:pt>
                <c:pt idx="22">
                  <c:v>14.59</c:v>
                </c:pt>
                <c:pt idx="23">
                  <c:v>14.82</c:v>
                </c:pt>
                <c:pt idx="24">
                  <c:v>15.07</c:v>
                </c:pt>
                <c:pt idx="25">
                  <c:v>15.35</c:v>
                </c:pt>
                <c:pt idx="26">
                  <c:v>15.63</c:v>
                </c:pt>
                <c:pt idx="27">
                  <c:v>15.75</c:v>
                </c:pt>
                <c:pt idx="28">
                  <c:v>15.71</c:v>
                </c:pt>
                <c:pt idx="29">
                  <c:v>15.81</c:v>
                </c:pt>
                <c:pt idx="30">
                  <c:v>15.08</c:v>
                </c:pt>
                <c:pt idx="31">
                  <c:v>12.44</c:v>
                </c:pt>
                <c:pt idx="32">
                  <c:v>7.03</c:v>
                </c:pt>
                <c:pt idx="33">
                  <c:v>8.23</c:v>
                </c:pt>
                <c:pt idx="34">
                  <c:v>4.45</c:v>
                </c:pt>
                <c:pt idx="35">
                  <c:v>3.87</c:v>
                </c:pt>
              </c:numCache>
            </c:numRef>
          </c:val>
          <c:smooth val="0"/>
        </c:ser>
        <c:ser>
          <c:idx val="3"/>
          <c:order val="3"/>
          <c:tx>
            <c:v>DAT75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Sheet1!$AN$5:$AN$40</c:f>
              <c:numCache>
                <c:ptCount val="36"/>
                <c:pt idx="0">
                  <c:v>11.33</c:v>
                </c:pt>
                <c:pt idx="1">
                  <c:v>11.51</c:v>
                </c:pt>
                <c:pt idx="2">
                  <c:v>11.7</c:v>
                </c:pt>
                <c:pt idx="3">
                  <c:v>11.89</c:v>
                </c:pt>
                <c:pt idx="4">
                  <c:v>12.1</c:v>
                </c:pt>
                <c:pt idx="5">
                  <c:v>12.31</c:v>
                </c:pt>
                <c:pt idx="6">
                  <c:v>12.52</c:v>
                </c:pt>
                <c:pt idx="7">
                  <c:v>12.72</c:v>
                </c:pt>
                <c:pt idx="8">
                  <c:v>12.93</c:v>
                </c:pt>
                <c:pt idx="9">
                  <c:v>13.15</c:v>
                </c:pt>
                <c:pt idx="10">
                  <c:v>13.39</c:v>
                </c:pt>
                <c:pt idx="11">
                  <c:v>13.64</c:v>
                </c:pt>
                <c:pt idx="12">
                  <c:v>13.88</c:v>
                </c:pt>
                <c:pt idx="13">
                  <c:v>14.12</c:v>
                </c:pt>
                <c:pt idx="14">
                  <c:v>14.35</c:v>
                </c:pt>
                <c:pt idx="15">
                  <c:v>14.59</c:v>
                </c:pt>
                <c:pt idx="16">
                  <c:v>14.84</c:v>
                </c:pt>
                <c:pt idx="17">
                  <c:v>15.11</c:v>
                </c:pt>
                <c:pt idx="18">
                  <c:v>15.38</c:v>
                </c:pt>
                <c:pt idx="19">
                  <c:v>15.63</c:v>
                </c:pt>
                <c:pt idx="20">
                  <c:v>15.87</c:v>
                </c:pt>
                <c:pt idx="21">
                  <c:v>16.11</c:v>
                </c:pt>
                <c:pt idx="22">
                  <c:v>16.34</c:v>
                </c:pt>
                <c:pt idx="23">
                  <c:v>16.58</c:v>
                </c:pt>
                <c:pt idx="24">
                  <c:v>16.81</c:v>
                </c:pt>
                <c:pt idx="25">
                  <c:v>17.02</c:v>
                </c:pt>
                <c:pt idx="26">
                  <c:v>17.18</c:v>
                </c:pt>
                <c:pt idx="27">
                  <c:v>17.28</c:v>
                </c:pt>
                <c:pt idx="28">
                  <c:v>17.32</c:v>
                </c:pt>
                <c:pt idx="29">
                  <c:v>17.32</c:v>
                </c:pt>
                <c:pt idx="30">
                  <c:v>17.26</c:v>
                </c:pt>
                <c:pt idx="31">
                  <c:v>17.03</c:v>
                </c:pt>
                <c:pt idx="32">
                  <c:v>16.67</c:v>
                </c:pt>
                <c:pt idx="33">
                  <c:v>16.13</c:v>
                </c:pt>
                <c:pt idx="34">
                  <c:v>15.08</c:v>
                </c:pt>
                <c:pt idx="35">
                  <c:v>14.29</c:v>
                </c:pt>
              </c:numCache>
            </c:numRef>
          </c:val>
          <c:smooth val="0"/>
        </c:ser>
        <c:ser>
          <c:idx val="4"/>
          <c:order val="4"/>
          <c:tx>
            <c:v>CM-3671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Sheet1!$DH$5:$DH$40</c:f>
              <c:numCache>
                <c:ptCount val="36"/>
                <c:pt idx="0">
                  <c:v>8.52</c:v>
                </c:pt>
                <c:pt idx="1">
                  <c:v>9.35</c:v>
                </c:pt>
                <c:pt idx="2">
                  <c:v>10.66</c:v>
                </c:pt>
                <c:pt idx="3">
                  <c:v>10.27</c:v>
                </c:pt>
                <c:pt idx="4">
                  <c:v>10.93</c:v>
                </c:pt>
                <c:pt idx="5">
                  <c:v>10.99</c:v>
                </c:pt>
                <c:pt idx="6">
                  <c:v>11.97</c:v>
                </c:pt>
                <c:pt idx="7">
                  <c:v>12.41</c:v>
                </c:pt>
                <c:pt idx="8">
                  <c:v>12.5</c:v>
                </c:pt>
                <c:pt idx="9">
                  <c:v>12.63</c:v>
                </c:pt>
                <c:pt idx="10">
                  <c:v>13</c:v>
                </c:pt>
                <c:pt idx="11">
                  <c:v>13.32</c:v>
                </c:pt>
                <c:pt idx="12">
                  <c:v>13.44</c:v>
                </c:pt>
                <c:pt idx="13">
                  <c:v>13.45</c:v>
                </c:pt>
                <c:pt idx="14">
                  <c:v>13.4</c:v>
                </c:pt>
                <c:pt idx="15">
                  <c:v>13.3</c:v>
                </c:pt>
                <c:pt idx="16">
                  <c:v>13.1</c:v>
                </c:pt>
                <c:pt idx="17">
                  <c:v>12.94</c:v>
                </c:pt>
                <c:pt idx="18">
                  <c:v>13.12</c:v>
                </c:pt>
                <c:pt idx="19">
                  <c:v>13.42</c:v>
                </c:pt>
                <c:pt idx="20">
                  <c:v>13.75</c:v>
                </c:pt>
                <c:pt idx="21">
                  <c:v>14.1</c:v>
                </c:pt>
                <c:pt idx="22">
                  <c:v>14.39</c:v>
                </c:pt>
                <c:pt idx="23">
                  <c:v>14.52</c:v>
                </c:pt>
                <c:pt idx="24">
                  <c:v>14.5</c:v>
                </c:pt>
                <c:pt idx="25">
                  <c:v>14.59</c:v>
                </c:pt>
                <c:pt idx="26">
                  <c:v>14.49</c:v>
                </c:pt>
                <c:pt idx="27">
                  <c:v>13.92</c:v>
                </c:pt>
                <c:pt idx="28">
                  <c:v>12.13</c:v>
                </c:pt>
                <c:pt idx="29">
                  <c:v>10.3</c:v>
                </c:pt>
                <c:pt idx="30">
                  <c:v>11.41</c:v>
                </c:pt>
                <c:pt idx="31">
                  <c:v>8.98</c:v>
                </c:pt>
                <c:pt idx="32">
                  <c:v>2.41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21337331"/>
        <c:axId val="57818252"/>
      </c:lineChart>
      <c:catAx>
        <c:axId val="2133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18252"/>
        <c:crosses val="autoZero"/>
        <c:auto val="1"/>
        <c:lblOffset val="100"/>
        <c:noMultiLvlLbl val="0"/>
      </c:catAx>
      <c:valAx>
        <c:axId val="57818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37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22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0</xdr:colOff>
      <xdr:row>2</xdr:row>
      <xdr:rowOff>0</xdr:rowOff>
    </xdr:from>
    <xdr:to>
      <xdr:col>38</xdr:col>
      <xdr:colOff>0</xdr:colOff>
      <xdr:row>46</xdr:row>
      <xdr:rowOff>0</xdr:rowOff>
    </xdr:to>
    <xdr:graphicFrame>
      <xdr:nvGraphicFramePr>
        <xdr:cNvPr id="1" name="Chart 3"/>
        <xdr:cNvGraphicFramePr/>
      </xdr:nvGraphicFramePr>
      <xdr:xfrm>
        <a:off x="16630650" y="323850"/>
        <a:ext cx="6791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50</xdr:row>
      <xdr:rowOff>104775</xdr:rowOff>
    </xdr:from>
    <xdr:to>
      <xdr:col>11</xdr:col>
      <xdr:colOff>0</xdr:colOff>
      <xdr:row>95</xdr:row>
      <xdr:rowOff>0</xdr:rowOff>
    </xdr:to>
    <xdr:graphicFrame>
      <xdr:nvGraphicFramePr>
        <xdr:cNvPr id="2" name="Chart 4"/>
        <xdr:cNvGraphicFramePr/>
      </xdr:nvGraphicFramePr>
      <xdr:xfrm>
        <a:off x="609600" y="8258175"/>
        <a:ext cx="6096000" cy="731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13</xdr:col>
      <xdr:colOff>0</xdr:colOff>
      <xdr:row>50</xdr:row>
      <xdr:rowOff>104775</xdr:rowOff>
    </xdr:from>
    <xdr:to>
      <xdr:col>23</xdr:col>
      <xdr:colOff>0</xdr:colOff>
      <xdr:row>95</xdr:row>
      <xdr:rowOff>0</xdr:rowOff>
    </xdr:to>
    <xdr:graphicFrame>
      <xdr:nvGraphicFramePr>
        <xdr:cNvPr id="3" name="Chart 5"/>
        <xdr:cNvGraphicFramePr/>
      </xdr:nvGraphicFramePr>
      <xdr:xfrm>
        <a:off x="8010525" y="8258175"/>
        <a:ext cx="6096000" cy="731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</xdr:col>
      <xdr:colOff>0</xdr:colOff>
      <xdr:row>99</xdr:row>
      <xdr:rowOff>0</xdr:rowOff>
    </xdr:from>
    <xdr:to>
      <xdr:col>12</xdr:col>
      <xdr:colOff>0</xdr:colOff>
      <xdr:row>143</xdr:row>
      <xdr:rowOff>0</xdr:rowOff>
    </xdr:to>
    <xdr:graphicFrame>
      <xdr:nvGraphicFramePr>
        <xdr:cNvPr id="4" name="Chart 7"/>
        <xdr:cNvGraphicFramePr/>
      </xdr:nvGraphicFramePr>
      <xdr:xfrm>
        <a:off x="609600" y="16221075"/>
        <a:ext cx="6791325" cy="717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27</xdr:col>
      <xdr:colOff>0</xdr:colOff>
      <xdr:row>99</xdr:row>
      <xdr:rowOff>0</xdr:rowOff>
    </xdr:from>
    <xdr:to>
      <xdr:col>38</xdr:col>
      <xdr:colOff>0</xdr:colOff>
      <xdr:row>143</xdr:row>
      <xdr:rowOff>0</xdr:rowOff>
    </xdr:to>
    <xdr:graphicFrame>
      <xdr:nvGraphicFramePr>
        <xdr:cNvPr id="5" name="Chart 8"/>
        <xdr:cNvGraphicFramePr/>
      </xdr:nvGraphicFramePr>
      <xdr:xfrm>
        <a:off x="16630650" y="16221075"/>
        <a:ext cx="6791325" cy="7172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14</xdr:col>
      <xdr:colOff>0</xdr:colOff>
      <xdr:row>99</xdr:row>
      <xdr:rowOff>0</xdr:rowOff>
    </xdr:from>
    <xdr:to>
      <xdr:col>25</xdr:col>
      <xdr:colOff>0</xdr:colOff>
      <xdr:row>143</xdr:row>
      <xdr:rowOff>0</xdr:rowOff>
    </xdr:to>
    <xdr:graphicFrame>
      <xdr:nvGraphicFramePr>
        <xdr:cNvPr id="6" name="Chart 9"/>
        <xdr:cNvGraphicFramePr/>
      </xdr:nvGraphicFramePr>
      <xdr:xfrm>
        <a:off x="8620125" y="16221075"/>
        <a:ext cx="6791325" cy="717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12</xdr:col>
      <xdr:colOff>0</xdr:colOff>
      <xdr:row>46</xdr:row>
      <xdr:rowOff>0</xdr:rowOff>
    </xdr:to>
    <xdr:graphicFrame>
      <xdr:nvGraphicFramePr>
        <xdr:cNvPr id="7" name="Chart 10"/>
        <xdr:cNvGraphicFramePr/>
      </xdr:nvGraphicFramePr>
      <xdr:xfrm>
        <a:off x="609600" y="323850"/>
        <a:ext cx="6791325" cy="7181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14</xdr:col>
      <xdr:colOff>0</xdr:colOff>
      <xdr:row>2</xdr:row>
      <xdr:rowOff>0</xdr:rowOff>
    </xdr:from>
    <xdr:to>
      <xdr:col>25</xdr:col>
      <xdr:colOff>0</xdr:colOff>
      <xdr:row>46</xdr:row>
      <xdr:rowOff>0</xdr:rowOff>
    </xdr:to>
    <xdr:graphicFrame>
      <xdr:nvGraphicFramePr>
        <xdr:cNvPr id="8" name="Chart 11"/>
        <xdr:cNvGraphicFramePr/>
      </xdr:nvGraphicFramePr>
      <xdr:xfrm>
        <a:off x="8620125" y="323850"/>
        <a:ext cx="6791325" cy="7181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40</xdr:col>
      <xdr:colOff>0</xdr:colOff>
      <xdr:row>99</xdr:row>
      <xdr:rowOff>0</xdr:rowOff>
    </xdr:from>
    <xdr:to>
      <xdr:col>51</xdr:col>
      <xdr:colOff>0</xdr:colOff>
      <xdr:row>143</xdr:row>
      <xdr:rowOff>0</xdr:rowOff>
    </xdr:to>
    <xdr:graphicFrame>
      <xdr:nvGraphicFramePr>
        <xdr:cNvPr id="9" name="Chart 12"/>
        <xdr:cNvGraphicFramePr/>
      </xdr:nvGraphicFramePr>
      <xdr:xfrm>
        <a:off x="24641175" y="16221075"/>
        <a:ext cx="6791325" cy="7172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53</xdr:col>
      <xdr:colOff>0</xdr:colOff>
      <xdr:row>99</xdr:row>
      <xdr:rowOff>0</xdr:rowOff>
    </xdr:from>
    <xdr:to>
      <xdr:col>64</xdr:col>
      <xdr:colOff>0</xdr:colOff>
      <xdr:row>143</xdr:row>
      <xdr:rowOff>0</xdr:rowOff>
    </xdr:to>
    <xdr:graphicFrame>
      <xdr:nvGraphicFramePr>
        <xdr:cNvPr id="10" name="Chart 13"/>
        <xdr:cNvGraphicFramePr/>
      </xdr:nvGraphicFramePr>
      <xdr:xfrm>
        <a:off x="32651700" y="16221075"/>
        <a:ext cx="6791325" cy="7172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66</xdr:col>
      <xdr:colOff>0</xdr:colOff>
      <xdr:row>99</xdr:row>
      <xdr:rowOff>0</xdr:rowOff>
    </xdr:from>
    <xdr:to>
      <xdr:col>77</xdr:col>
      <xdr:colOff>0</xdr:colOff>
      <xdr:row>143</xdr:row>
      <xdr:rowOff>0</xdr:rowOff>
    </xdr:to>
    <xdr:graphicFrame>
      <xdr:nvGraphicFramePr>
        <xdr:cNvPr id="11" name="Chart 14"/>
        <xdr:cNvGraphicFramePr/>
      </xdr:nvGraphicFramePr>
      <xdr:xfrm>
        <a:off x="40662225" y="16221075"/>
        <a:ext cx="6791325" cy="7172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40</xdr:col>
      <xdr:colOff>0</xdr:colOff>
      <xdr:row>2</xdr:row>
      <xdr:rowOff>0</xdr:rowOff>
    </xdr:from>
    <xdr:to>
      <xdr:col>51</xdr:col>
      <xdr:colOff>0</xdr:colOff>
      <xdr:row>46</xdr:row>
      <xdr:rowOff>0</xdr:rowOff>
    </xdr:to>
    <xdr:graphicFrame>
      <xdr:nvGraphicFramePr>
        <xdr:cNvPr id="12" name="Chart 15"/>
        <xdr:cNvGraphicFramePr/>
      </xdr:nvGraphicFramePr>
      <xdr:xfrm>
        <a:off x="24641175" y="323850"/>
        <a:ext cx="6791325" cy="7181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27</xdr:col>
      <xdr:colOff>0</xdr:colOff>
      <xdr:row>50</xdr:row>
      <xdr:rowOff>104775</xdr:rowOff>
    </xdr:from>
    <xdr:to>
      <xdr:col>37</xdr:col>
      <xdr:colOff>0</xdr:colOff>
      <xdr:row>95</xdr:row>
      <xdr:rowOff>0</xdr:rowOff>
    </xdr:to>
    <xdr:graphicFrame>
      <xdr:nvGraphicFramePr>
        <xdr:cNvPr id="13" name="Chart 16"/>
        <xdr:cNvGraphicFramePr/>
      </xdr:nvGraphicFramePr>
      <xdr:xfrm>
        <a:off x="16630650" y="8258175"/>
        <a:ext cx="6096000" cy="7315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53</xdr:col>
      <xdr:colOff>0</xdr:colOff>
      <xdr:row>8</xdr:row>
      <xdr:rowOff>0</xdr:rowOff>
    </xdr:from>
    <xdr:to>
      <xdr:col>63</xdr:col>
      <xdr:colOff>0</xdr:colOff>
      <xdr:row>94</xdr:row>
      <xdr:rowOff>161925</xdr:rowOff>
    </xdr:to>
    <xdr:graphicFrame>
      <xdr:nvGraphicFramePr>
        <xdr:cNvPr id="14" name="Chart 17"/>
        <xdr:cNvGraphicFramePr/>
      </xdr:nvGraphicFramePr>
      <xdr:xfrm>
        <a:off x="32651700" y="1295400"/>
        <a:ext cx="6096000" cy="14144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64</xdr:col>
      <xdr:colOff>0</xdr:colOff>
      <xdr:row>8</xdr:row>
      <xdr:rowOff>0</xdr:rowOff>
    </xdr:from>
    <xdr:to>
      <xdr:col>73</xdr:col>
      <xdr:colOff>409575</xdr:colOff>
      <xdr:row>32</xdr:row>
      <xdr:rowOff>76200</xdr:rowOff>
    </xdr:to>
    <xdr:graphicFrame>
      <xdr:nvGraphicFramePr>
        <xdr:cNvPr id="15" name="Chart 19"/>
        <xdr:cNvGraphicFramePr/>
      </xdr:nvGraphicFramePr>
      <xdr:xfrm>
        <a:off x="39443025" y="1295400"/>
        <a:ext cx="5895975" cy="3962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64</xdr:col>
      <xdr:colOff>0</xdr:colOff>
      <xdr:row>36</xdr:row>
      <xdr:rowOff>0</xdr:rowOff>
    </xdr:from>
    <xdr:to>
      <xdr:col>73</xdr:col>
      <xdr:colOff>419100</xdr:colOff>
      <xdr:row>60</xdr:row>
      <xdr:rowOff>28575</xdr:rowOff>
    </xdr:to>
    <xdr:graphicFrame>
      <xdr:nvGraphicFramePr>
        <xdr:cNvPr id="16" name="Chart 20"/>
        <xdr:cNvGraphicFramePr/>
      </xdr:nvGraphicFramePr>
      <xdr:xfrm>
        <a:off x="39443025" y="5829300"/>
        <a:ext cx="5905500" cy="3971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64</xdr:col>
      <xdr:colOff>0</xdr:colOff>
      <xdr:row>63</xdr:row>
      <xdr:rowOff>0</xdr:rowOff>
    </xdr:from>
    <xdr:to>
      <xdr:col>73</xdr:col>
      <xdr:colOff>428625</xdr:colOff>
      <xdr:row>87</xdr:row>
      <xdr:rowOff>95250</xdr:rowOff>
    </xdr:to>
    <xdr:graphicFrame>
      <xdr:nvGraphicFramePr>
        <xdr:cNvPr id="17" name="Chart 21"/>
        <xdr:cNvGraphicFramePr/>
      </xdr:nvGraphicFramePr>
      <xdr:xfrm>
        <a:off x="39443025" y="10258425"/>
        <a:ext cx="5915025" cy="39814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79</xdr:col>
      <xdr:colOff>0</xdr:colOff>
      <xdr:row>99</xdr:row>
      <xdr:rowOff>0</xdr:rowOff>
    </xdr:from>
    <xdr:to>
      <xdr:col>91</xdr:col>
      <xdr:colOff>9525</xdr:colOff>
      <xdr:row>143</xdr:row>
      <xdr:rowOff>0</xdr:rowOff>
    </xdr:to>
    <xdr:graphicFrame>
      <xdr:nvGraphicFramePr>
        <xdr:cNvPr id="18" name="Chart 22"/>
        <xdr:cNvGraphicFramePr/>
      </xdr:nvGraphicFramePr>
      <xdr:xfrm>
        <a:off x="48501300" y="16221075"/>
        <a:ext cx="6800850" cy="7172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B153"/>
  <sheetViews>
    <sheetView tabSelected="1" workbookViewId="0" topLeftCell="N1">
      <selection activeCell="V7" sqref="V7:X34"/>
    </sheetView>
  </sheetViews>
  <sheetFormatPr defaultColWidth="9.140625" defaultRowHeight="12.75"/>
  <cols>
    <col min="1" max="1" width="1.7109375" style="0" customWidth="1"/>
    <col min="2" max="2" width="12.57421875" style="0" customWidth="1"/>
    <col min="3" max="11" width="7.140625" style="0" customWidth="1"/>
    <col min="12" max="12" width="13.421875" style="0" customWidth="1"/>
    <col min="13" max="13" width="83.57421875" style="0" customWidth="1"/>
    <col min="14" max="14" width="14.28125" style="0" customWidth="1"/>
    <col min="15" max="35" width="7.140625" style="0" customWidth="1"/>
    <col min="36" max="36" width="8.57421875" style="0" customWidth="1"/>
    <col min="37" max="37" width="2.8515625" style="0" customWidth="1"/>
    <col min="38" max="38" width="14.28125" style="0" customWidth="1"/>
    <col min="39" max="59" width="7.140625" style="0" customWidth="1"/>
    <col min="60" max="60" width="8.57421875" style="0" customWidth="1"/>
    <col min="61" max="61" width="2.8515625" style="0" customWidth="1"/>
    <col min="62" max="62" width="14.28125" style="0" customWidth="1"/>
    <col min="63" max="83" width="7.140625" style="0" customWidth="1"/>
    <col min="84" max="84" width="8.57421875" style="0" customWidth="1"/>
    <col min="85" max="85" width="2.8515625" style="0" customWidth="1"/>
    <col min="86" max="86" width="14.28125" style="0" customWidth="1"/>
    <col min="87" max="107" width="7.140625" style="0" customWidth="1"/>
    <col min="108" max="108" width="8.57421875" style="0" customWidth="1"/>
    <col min="109" max="109" width="2.8515625" style="0" customWidth="1"/>
    <col min="110" max="110" width="14.28125" style="0" customWidth="1"/>
    <col min="111" max="131" width="7.140625" style="0" customWidth="1"/>
    <col min="132" max="132" width="8.57421875" style="0" customWidth="1"/>
    <col min="133" max="133" width="2.8515625" style="0" customWidth="1"/>
  </cols>
  <sheetData>
    <row r="1" spans="6:130" ht="12.75">
      <c r="F1" t="s">
        <v>125</v>
      </c>
      <c r="G1">
        <v>300</v>
      </c>
      <c r="R1" t="s">
        <v>125</v>
      </c>
      <c r="S1">
        <v>300</v>
      </c>
      <c r="W1" t="s">
        <v>125</v>
      </c>
      <c r="X1">
        <v>300</v>
      </c>
      <c r="AB1" t="s">
        <v>125</v>
      </c>
      <c r="AC1">
        <v>300</v>
      </c>
      <c r="AG1" t="s">
        <v>125</v>
      </c>
      <c r="AH1">
        <v>300</v>
      </c>
      <c r="AP1" t="s">
        <v>125</v>
      </c>
      <c r="AQ1">
        <v>300</v>
      </c>
      <c r="AU1" t="s">
        <v>125</v>
      </c>
      <c r="AV1">
        <v>300</v>
      </c>
      <c r="AZ1" t="s">
        <v>125</v>
      </c>
      <c r="BA1">
        <v>75</v>
      </c>
      <c r="BE1" t="s">
        <v>125</v>
      </c>
      <c r="BF1">
        <v>300</v>
      </c>
      <c r="BN1" t="s">
        <v>125</v>
      </c>
      <c r="BO1">
        <v>300</v>
      </c>
      <c r="BS1" t="s">
        <v>125</v>
      </c>
      <c r="BT1">
        <v>300</v>
      </c>
      <c r="BX1" t="s">
        <v>125</v>
      </c>
      <c r="BY1">
        <v>300</v>
      </c>
      <c r="CC1" t="s">
        <v>125</v>
      </c>
      <c r="CD1">
        <v>300</v>
      </c>
      <c r="CL1" t="s">
        <v>125</v>
      </c>
      <c r="CM1">
        <v>300</v>
      </c>
      <c r="CQ1" t="s">
        <v>125</v>
      </c>
      <c r="CR1">
        <v>300</v>
      </c>
      <c r="CV1" t="s">
        <v>125</v>
      </c>
      <c r="CW1">
        <v>300</v>
      </c>
      <c r="DB1">
        <v>300</v>
      </c>
      <c r="DJ1" t="s">
        <v>125</v>
      </c>
      <c r="DK1">
        <v>300</v>
      </c>
      <c r="DP1">
        <v>300</v>
      </c>
      <c r="DU1">
        <v>300</v>
      </c>
      <c r="DZ1">
        <v>300</v>
      </c>
    </row>
    <row r="2" spans="4:127" ht="12.75">
      <c r="D2" t="s">
        <v>13</v>
      </c>
      <c r="I2" t="s">
        <v>4</v>
      </c>
      <c r="J2" t="s">
        <v>6</v>
      </c>
      <c r="P2" t="s">
        <v>9</v>
      </c>
      <c r="U2" t="s">
        <v>8</v>
      </c>
      <c r="Z2" t="s">
        <v>51</v>
      </c>
      <c r="AE2" t="s">
        <v>52</v>
      </c>
      <c r="AN2" t="s">
        <v>10</v>
      </c>
      <c r="AS2" t="s">
        <v>11</v>
      </c>
      <c r="AX2" t="s">
        <v>12</v>
      </c>
      <c r="BC2" t="s">
        <v>53</v>
      </c>
      <c r="BL2" t="s">
        <v>30</v>
      </c>
      <c r="BQ2" t="s">
        <v>31</v>
      </c>
      <c r="BV2" t="s">
        <v>32</v>
      </c>
      <c r="CA2" t="s">
        <v>47</v>
      </c>
      <c r="CJ2" t="s">
        <v>46</v>
      </c>
      <c r="CO2" t="s">
        <v>45</v>
      </c>
      <c r="CT2" t="s">
        <v>35</v>
      </c>
      <c r="DH2" t="s">
        <v>55</v>
      </c>
      <c r="DR2" t="s">
        <v>129</v>
      </c>
      <c r="DW2" t="s">
        <v>130</v>
      </c>
    </row>
    <row r="3" spans="2:131" ht="12.75">
      <c r="B3" t="s">
        <v>37</v>
      </c>
      <c r="C3" t="s">
        <v>0</v>
      </c>
      <c r="D3" t="s">
        <v>127</v>
      </c>
      <c r="E3" t="s">
        <v>1</v>
      </c>
      <c r="F3" t="s">
        <v>2</v>
      </c>
      <c r="G3" t="s">
        <v>48</v>
      </c>
      <c r="H3" t="s">
        <v>3</v>
      </c>
      <c r="I3" t="s">
        <v>5</v>
      </c>
      <c r="J3" t="s">
        <v>5</v>
      </c>
      <c r="K3" t="s">
        <v>7</v>
      </c>
      <c r="M3" t="s">
        <v>38</v>
      </c>
      <c r="N3" t="str">
        <f aca="true" t="shared" si="0" ref="N3:T3">+B3</f>
        <v>         channel</v>
      </c>
      <c r="O3" t="str">
        <f t="shared" si="0"/>
        <v>  freq</v>
      </c>
      <c r="P3" t="str">
        <f t="shared" si="0"/>
        <v>raw gain</v>
      </c>
      <c r="Q3" t="str">
        <f t="shared" si="0"/>
        <v>swr</v>
      </c>
      <c r="R3" t="str">
        <f t="shared" si="0"/>
        <v>real</v>
      </c>
      <c r="S3" t="str">
        <f t="shared" si="0"/>
        <v>imag</v>
      </c>
      <c r="T3" t="str">
        <f t="shared" si="0"/>
        <v>net</v>
      </c>
      <c r="U3" t="str">
        <f aca="true" t="shared" si="1" ref="U3:AI3">+P3</f>
        <v>raw gain</v>
      </c>
      <c r="V3" t="str">
        <f t="shared" si="1"/>
        <v>swr</v>
      </c>
      <c r="W3" t="str">
        <f t="shared" si="1"/>
        <v>real</v>
      </c>
      <c r="X3" t="str">
        <f t="shared" si="1"/>
        <v>imag</v>
      </c>
      <c r="Y3" t="str">
        <f t="shared" si="1"/>
        <v>net</v>
      </c>
      <c r="Z3" t="str">
        <f t="shared" si="1"/>
        <v>raw gain</v>
      </c>
      <c r="AA3" t="str">
        <f t="shared" si="1"/>
        <v>swr</v>
      </c>
      <c r="AB3" t="str">
        <f t="shared" si="1"/>
        <v>real</v>
      </c>
      <c r="AC3" t="str">
        <f t="shared" si="1"/>
        <v>imag</v>
      </c>
      <c r="AD3" t="str">
        <f t="shared" si="1"/>
        <v>net</v>
      </c>
      <c r="AE3" t="str">
        <f t="shared" si="1"/>
        <v>raw gain</v>
      </c>
      <c r="AF3" t="str">
        <f t="shared" si="1"/>
        <v>swr</v>
      </c>
      <c r="AG3" t="str">
        <f t="shared" si="1"/>
        <v>real</v>
      </c>
      <c r="AH3" t="str">
        <f t="shared" si="1"/>
        <v>imag</v>
      </c>
      <c r="AI3" t="str">
        <f t="shared" si="1"/>
        <v>net</v>
      </c>
      <c r="AL3" t="str">
        <f aca="true" t="shared" si="2" ref="AL3:AX3">+N3</f>
        <v>         channel</v>
      </c>
      <c r="AM3" t="str">
        <f t="shared" si="2"/>
        <v>  freq</v>
      </c>
      <c r="AN3" t="str">
        <f t="shared" si="2"/>
        <v>raw gain</v>
      </c>
      <c r="AO3" t="str">
        <f t="shared" si="2"/>
        <v>swr</v>
      </c>
      <c r="AP3" t="str">
        <f t="shared" si="2"/>
        <v>real</v>
      </c>
      <c r="AQ3" t="str">
        <f t="shared" si="2"/>
        <v>imag</v>
      </c>
      <c r="AR3" t="str">
        <f t="shared" si="2"/>
        <v>net</v>
      </c>
      <c r="AS3" t="str">
        <f t="shared" si="2"/>
        <v>raw gain</v>
      </c>
      <c r="AT3" t="str">
        <f t="shared" si="2"/>
        <v>swr</v>
      </c>
      <c r="AU3" t="str">
        <f t="shared" si="2"/>
        <v>real</v>
      </c>
      <c r="AV3" t="str">
        <f t="shared" si="2"/>
        <v>imag</v>
      </c>
      <c r="AW3" t="str">
        <f t="shared" si="2"/>
        <v>net</v>
      </c>
      <c r="AX3" t="str">
        <f t="shared" si="2"/>
        <v>raw gain</v>
      </c>
      <c r="AY3" t="str">
        <f aca="true" t="shared" si="3" ref="AY3:BG3">+AT3</f>
        <v>swr</v>
      </c>
      <c r="AZ3" t="str">
        <f t="shared" si="3"/>
        <v>real</v>
      </c>
      <c r="BA3" t="str">
        <f t="shared" si="3"/>
        <v>imag</v>
      </c>
      <c r="BB3" t="str">
        <f t="shared" si="3"/>
        <v>net</v>
      </c>
      <c r="BC3" t="str">
        <f>+AE3</f>
        <v>raw gain</v>
      </c>
      <c r="BD3" t="str">
        <f t="shared" si="3"/>
        <v>swr</v>
      </c>
      <c r="BE3" t="str">
        <f t="shared" si="3"/>
        <v>real</v>
      </c>
      <c r="BF3" t="str">
        <f t="shared" si="3"/>
        <v>imag</v>
      </c>
      <c r="BG3" t="str">
        <f t="shared" si="3"/>
        <v>net</v>
      </c>
      <c r="BJ3" t="str">
        <f aca="true" t="shared" si="4" ref="BJ3:CE3">+AL3</f>
        <v>         channel</v>
      </c>
      <c r="BK3" t="str">
        <f t="shared" si="4"/>
        <v>  freq</v>
      </c>
      <c r="BL3" t="str">
        <f t="shared" si="4"/>
        <v>raw gain</v>
      </c>
      <c r="BM3" t="str">
        <f t="shared" si="4"/>
        <v>swr</v>
      </c>
      <c r="BN3" t="str">
        <f t="shared" si="4"/>
        <v>real</v>
      </c>
      <c r="BO3" t="str">
        <f t="shared" si="4"/>
        <v>imag</v>
      </c>
      <c r="BP3" t="str">
        <f t="shared" si="4"/>
        <v>net</v>
      </c>
      <c r="BQ3" t="str">
        <f t="shared" si="4"/>
        <v>raw gain</v>
      </c>
      <c r="BR3" t="str">
        <f t="shared" si="4"/>
        <v>swr</v>
      </c>
      <c r="BS3" t="str">
        <f t="shared" si="4"/>
        <v>real</v>
      </c>
      <c r="BT3" t="str">
        <f t="shared" si="4"/>
        <v>imag</v>
      </c>
      <c r="BU3" t="str">
        <f t="shared" si="4"/>
        <v>net</v>
      </c>
      <c r="BV3" t="str">
        <f t="shared" si="4"/>
        <v>raw gain</v>
      </c>
      <c r="BW3" t="str">
        <f t="shared" si="4"/>
        <v>swr</v>
      </c>
      <c r="BX3" t="str">
        <f t="shared" si="4"/>
        <v>real</v>
      </c>
      <c r="BY3" t="str">
        <f t="shared" si="4"/>
        <v>imag</v>
      </c>
      <c r="BZ3" t="str">
        <f t="shared" si="4"/>
        <v>net</v>
      </c>
      <c r="CA3" t="str">
        <f t="shared" si="4"/>
        <v>raw gain</v>
      </c>
      <c r="CB3" t="str">
        <f t="shared" si="4"/>
        <v>swr</v>
      </c>
      <c r="CC3" t="str">
        <f t="shared" si="4"/>
        <v>real</v>
      </c>
      <c r="CD3" t="str">
        <f t="shared" si="4"/>
        <v>imag</v>
      </c>
      <c r="CE3" t="str">
        <f t="shared" si="4"/>
        <v>net</v>
      </c>
      <c r="CH3" t="str">
        <f aca="true" t="shared" si="5" ref="CH3:DC3">+BJ3</f>
        <v>         channel</v>
      </c>
      <c r="CI3" t="str">
        <f t="shared" si="5"/>
        <v>  freq</v>
      </c>
      <c r="CJ3" t="str">
        <f t="shared" si="5"/>
        <v>raw gain</v>
      </c>
      <c r="CK3" t="str">
        <f t="shared" si="5"/>
        <v>swr</v>
      </c>
      <c r="CL3" t="str">
        <f t="shared" si="5"/>
        <v>real</v>
      </c>
      <c r="CM3" t="str">
        <f t="shared" si="5"/>
        <v>imag</v>
      </c>
      <c r="CN3" t="str">
        <f t="shared" si="5"/>
        <v>net</v>
      </c>
      <c r="CO3" t="str">
        <f t="shared" si="5"/>
        <v>raw gain</v>
      </c>
      <c r="CP3" t="str">
        <f t="shared" si="5"/>
        <v>swr</v>
      </c>
      <c r="CQ3" t="str">
        <f t="shared" si="5"/>
        <v>real</v>
      </c>
      <c r="CR3" t="str">
        <f t="shared" si="5"/>
        <v>imag</v>
      </c>
      <c r="CS3" t="str">
        <f t="shared" si="5"/>
        <v>net</v>
      </c>
      <c r="CT3" t="str">
        <f t="shared" si="5"/>
        <v>raw gain</v>
      </c>
      <c r="CU3" t="str">
        <f t="shared" si="5"/>
        <v>swr</v>
      </c>
      <c r="CV3" t="str">
        <f t="shared" si="5"/>
        <v>real</v>
      </c>
      <c r="CW3" t="str">
        <f t="shared" si="5"/>
        <v>imag</v>
      </c>
      <c r="CX3" t="str">
        <f t="shared" si="5"/>
        <v>net</v>
      </c>
      <c r="CY3" t="str">
        <f t="shared" si="5"/>
        <v>raw gain</v>
      </c>
      <c r="CZ3" t="str">
        <f t="shared" si="5"/>
        <v>swr</v>
      </c>
      <c r="DA3" t="str">
        <f t="shared" si="5"/>
        <v>real</v>
      </c>
      <c r="DB3" t="str">
        <f t="shared" si="5"/>
        <v>imag</v>
      </c>
      <c r="DC3" t="str">
        <f t="shared" si="5"/>
        <v>net</v>
      </c>
      <c r="DF3" t="str">
        <f aca="true" t="shared" si="6" ref="DF3:EA3">+CH3</f>
        <v>         channel</v>
      </c>
      <c r="DG3" t="str">
        <f t="shared" si="6"/>
        <v>  freq</v>
      </c>
      <c r="DH3" t="str">
        <f t="shared" si="6"/>
        <v>raw gain</v>
      </c>
      <c r="DI3" t="str">
        <f t="shared" si="6"/>
        <v>swr</v>
      </c>
      <c r="DJ3" t="str">
        <f t="shared" si="6"/>
        <v>real</v>
      </c>
      <c r="DK3" t="str">
        <f t="shared" si="6"/>
        <v>imag</v>
      </c>
      <c r="DL3" t="str">
        <f t="shared" si="6"/>
        <v>net</v>
      </c>
      <c r="DM3" t="str">
        <f t="shared" si="6"/>
        <v>raw gain</v>
      </c>
      <c r="DN3" t="str">
        <f t="shared" si="6"/>
        <v>swr</v>
      </c>
      <c r="DO3" t="str">
        <f t="shared" si="6"/>
        <v>real</v>
      </c>
      <c r="DP3" t="str">
        <f t="shared" si="6"/>
        <v>imag</v>
      </c>
      <c r="DQ3" t="str">
        <f t="shared" si="6"/>
        <v>net</v>
      </c>
      <c r="DR3" t="str">
        <f t="shared" si="6"/>
        <v>raw gain</v>
      </c>
      <c r="DS3" t="str">
        <f t="shared" si="6"/>
        <v>swr</v>
      </c>
      <c r="DT3" t="str">
        <f t="shared" si="6"/>
        <v>real</v>
      </c>
      <c r="DU3" t="str">
        <f t="shared" si="6"/>
        <v>imag</v>
      </c>
      <c r="DV3" t="str">
        <f t="shared" si="6"/>
        <v>net</v>
      </c>
      <c r="DW3" t="str">
        <f t="shared" si="6"/>
        <v>raw gain</v>
      </c>
      <c r="DX3" t="str">
        <f t="shared" si="6"/>
        <v>swr</v>
      </c>
      <c r="DY3" t="str">
        <f t="shared" si="6"/>
        <v>real</v>
      </c>
      <c r="DZ3" t="str">
        <f t="shared" si="6"/>
        <v>imag</v>
      </c>
      <c r="EA3" t="str">
        <f t="shared" si="6"/>
        <v>net</v>
      </c>
    </row>
    <row r="4" ht="12.75">
      <c r="M4" t="s">
        <v>39</v>
      </c>
    </row>
    <row r="5" spans="2:131" ht="12.75">
      <c r="B5">
        <v>10</v>
      </c>
      <c r="C5">
        <v>449</v>
      </c>
      <c r="D5">
        <v>11.51</v>
      </c>
      <c r="E5">
        <v>2.394</v>
      </c>
      <c r="F5">
        <v>600.3</v>
      </c>
      <c r="G5">
        <v>-236.7</v>
      </c>
      <c r="H5">
        <f>+D5+10*LOG(4*F5*$G$1/((F5+$G$1)^2+G5^2))</f>
        <v>10.707474529130875</v>
      </c>
      <c r="I5">
        <v>12.28</v>
      </c>
      <c r="J5">
        <v>2.38</v>
      </c>
      <c r="M5" t="s">
        <v>118</v>
      </c>
      <c r="N5">
        <f aca="true" t="shared" si="7" ref="N5:N40">+B5</f>
        <v>10</v>
      </c>
      <c r="O5">
        <f aca="true" t="shared" si="8" ref="O5:O40">+C5</f>
        <v>449</v>
      </c>
      <c r="P5">
        <v>3.33</v>
      </c>
      <c r="Q5">
        <v>2.291</v>
      </c>
      <c r="R5">
        <v>131.1</v>
      </c>
      <c r="S5">
        <v>10.25</v>
      </c>
      <c r="T5">
        <f>+P5+10*LOG(4*R5*$S$1/((R5+$S$1)^2+S5^2))</f>
        <v>2.603824475504913</v>
      </c>
      <c r="U5">
        <v>5.26</v>
      </c>
      <c r="V5">
        <v>3.09</v>
      </c>
      <c r="W5">
        <v>121.8</v>
      </c>
      <c r="X5">
        <v>-141</v>
      </c>
      <c r="Y5">
        <f>+U5+10*LOG(4*W5*$X$1/((W5+$X$1)^2+X5^2))</f>
        <v>3.946105027090668</v>
      </c>
      <c r="Z5">
        <v>13.59</v>
      </c>
      <c r="AA5">
        <v>5.621</v>
      </c>
      <c r="AB5">
        <v>55.62</v>
      </c>
      <c r="AC5">
        <v>60.51</v>
      </c>
      <c r="AD5">
        <f>+Z5+10*LOG(4*AB5*$AC$1/((AB5+$AC$1)^2+AC5^2))</f>
        <v>10.690446645559783</v>
      </c>
      <c r="AE5">
        <v>10.16</v>
      </c>
      <c r="AF5">
        <v>2.085</v>
      </c>
      <c r="AG5">
        <v>144.4</v>
      </c>
      <c r="AH5">
        <v>16.1</v>
      </c>
      <c r="AI5">
        <f>+AE5+10*LOG(4*AG5*$AH$1/((AG5+$AH$1)^2+AH5^2))</f>
        <v>9.586306952910611</v>
      </c>
      <c r="AL5">
        <f>+B5</f>
        <v>10</v>
      </c>
      <c r="AM5">
        <f aca="true" t="shared" si="9" ref="AM5:AM40">+C5</f>
        <v>449</v>
      </c>
      <c r="AN5">
        <v>11.33</v>
      </c>
      <c r="AO5">
        <v>2.791</v>
      </c>
      <c r="AP5">
        <v>122</v>
      </c>
      <c r="AQ5">
        <v>102</v>
      </c>
      <c r="AR5">
        <f>+AN5+10*LOG(4*AP5*$AQ$1/((AP5+$AQ$1)^2+AQ5^2))</f>
        <v>10.232573704546953</v>
      </c>
      <c r="AS5">
        <v>10.28</v>
      </c>
      <c r="AT5">
        <v>2.26</v>
      </c>
      <c r="AU5">
        <v>629.7</v>
      </c>
      <c r="AV5">
        <v>-154.7</v>
      </c>
      <c r="AW5">
        <f>+AS5+10*LOG(4*AU5*AV$1/((AU5+AV$1)^2+AV5^2))</f>
        <v>9.577679009562452</v>
      </c>
      <c r="AX5">
        <v>5.95</v>
      </c>
      <c r="AY5">
        <v>1.943</v>
      </c>
      <c r="AZ5">
        <v>53.55</v>
      </c>
      <c r="BA5">
        <v>-37.14</v>
      </c>
      <c r="BB5">
        <f>+AX5+10*LOG(4*AZ5*BA$1/((AZ5+BA$1)^2+BA5^2))</f>
        <v>5.479189666376406</v>
      </c>
      <c r="BC5">
        <v>2.97</v>
      </c>
      <c r="BD5">
        <v>5.744</v>
      </c>
      <c r="BE5">
        <v>91.88</v>
      </c>
      <c r="BF5">
        <v>-254.3</v>
      </c>
      <c r="BG5">
        <f>+BC5+10*LOG(4*BE5*BF$1/((BE5+BF$1)^2+BF5^2))</f>
        <v>0.004710150270352376</v>
      </c>
      <c r="BJ5">
        <f>+$B5</f>
        <v>10</v>
      </c>
      <c r="BK5">
        <f>+$C5</f>
        <v>449</v>
      </c>
      <c r="BL5">
        <v>8.4</v>
      </c>
      <c r="BM5">
        <v>5.468</v>
      </c>
      <c r="BN5">
        <v>409.6</v>
      </c>
      <c r="BO5">
        <v>-660.7</v>
      </c>
      <c r="BP5">
        <f>+BL5+10*LOG(4*BN5*BO$1/((BN5+BO$1)^2+BO5^2))</f>
        <v>5.583871680315786</v>
      </c>
      <c r="BQ5">
        <v>6.05</v>
      </c>
      <c r="BR5">
        <v>21.24</v>
      </c>
      <c r="BS5">
        <v>15.91</v>
      </c>
      <c r="BT5">
        <v>106.4</v>
      </c>
      <c r="BU5">
        <f aca="true" t="shared" si="10" ref="BU5:BU40">+BQ5+10*LOG(4*BS5*BT$1/((BS5+BT$1)^2+BT5^2))</f>
        <v>-1.5994115135976514</v>
      </c>
      <c r="BV5">
        <v>2.13</v>
      </c>
      <c r="BW5">
        <v>7.794</v>
      </c>
      <c r="BX5">
        <v>348.8</v>
      </c>
      <c r="BY5">
        <v>-785.7</v>
      </c>
      <c r="BZ5">
        <f>+BV5+10*LOG(4*BX5*BY$1/((BX5+BY$1)^2+BY5^2))</f>
        <v>-1.8155088085736169</v>
      </c>
      <c r="CA5">
        <v>8.13</v>
      </c>
      <c r="CB5">
        <v>2.962</v>
      </c>
      <c r="CC5">
        <v>134.4</v>
      </c>
      <c r="CD5">
        <v>158</v>
      </c>
      <c r="CE5">
        <f>+CA5+10*LOG(4*CC5*CD$1/((CC5+CD$1)^2+CD5^2))</f>
        <v>6.908423307134578</v>
      </c>
      <c r="CH5">
        <f>+$B5</f>
        <v>10</v>
      </c>
      <c r="CI5">
        <f>+$C5</f>
        <v>449</v>
      </c>
      <c r="CJ5">
        <v>3.39</v>
      </c>
      <c r="CK5">
        <v>24.152</v>
      </c>
      <c r="CL5">
        <v>12.42</v>
      </c>
      <c r="CM5">
        <v>0.786</v>
      </c>
      <c r="CN5">
        <f>+CJ5+10*LOG(4*CL5*CM$1/((CL5+CM$1)^2+CM5^2))</f>
        <v>-4.771775630762518</v>
      </c>
      <c r="CO5">
        <v>2.22</v>
      </c>
      <c r="CP5">
        <v>1.486</v>
      </c>
      <c r="CQ5">
        <v>295.3</v>
      </c>
      <c r="CR5">
        <v>118.6</v>
      </c>
      <c r="CS5">
        <f>+CO5+10*LOG(4*CQ5*CR$1/((CQ5+CR$1)^2+CR5^2))</f>
        <v>2.050684306380315</v>
      </c>
      <c r="CT5">
        <v>10.21</v>
      </c>
      <c r="CU5">
        <v>2.806</v>
      </c>
      <c r="CV5">
        <v>821.7</v>
      </c>
      <c r="CW5">
        <v>-119.5</v>
      </c>
      <c r="CX5">
        <f>+CT5+10*LOG(4*CV5*CW$1/((CV5+CW$1)^2+CW5^2))</f>
        <v>9.102397658729673</v>
      </c>
      <c r="DC5" t="e">
        <f>+CY5+10*LOG(4*DA5*DB$1/((DA5+DB$1)^2+DB5^2))</f>
        <v>#NUM!</v>
      </c>
      <c r="DF5">
        <f>+$B5</f>
        <v>10</v>
      </c>
      <c r="DG5">
        <f>+$C5</f>
        <v>449</v>
      </c>
      <c r="DH5">
        <v>8.52</v>
      </c>
      <c r="DI5">
        <v>3.965</v>
      </c>
      <c r="DJ5">
        <v>360.7</v>
      </c>
      <c r="DK5">
        <v>-486</v>
      </c>
      <c r="DL5">
        <f>+DH5+10*LOG(4*DJ5*DK$1/((DJ5+DK$1)^2+DK5^2))</f>
        <v>6.604927325600807</v>
      </c>
      <c r="DQ5" t="e">
        <f>+DM5+10*LOG(4*DO5*DP$1/((DO5+DP$1)^2+DP5^2))</f>
        <v>#NUM!</v>
      </c>
      <c r="DR5">
        <v>8.52</v>
      </c>
      <c r="DS5">
        <v>3.965</v>
      </c>
      <c r="DT5">
        <v>360.7</v>
      </c>
      <c r="DU5">
        <v>-486</v>
      </c>
      <c r="DV5">
        <f>+DR5+10*LOG(4*DT5*DU$1/((DT5+DU$1)^2+DU5^2))</f>
        <v>6.604927325600807</v>
      </c>
      <c r="DW5">
        <v>9.61</v>
      </c>
      <c r="DX5">
        <v>4.213</v>
      </c>
      <c r="DY5">
        <v>450.3</v>
      </c>
      <c r="DZ5">
        <v>-555.4</v>
      </c>
      <c r="EA5">
        <f>+DW5+10*LOG(4*DY5*DZ$1/((DY5+DZ$1)^2+DZ5^2))</f>
        <v>7.534560435659335</v>
      </c>
    </row>
    <row r="6" spans="2:131" ht="12.75">
      <c r="B6">
        <f>+B5+2</f>
        <v>12</v>
      </c>
      <c r="C6">
        <f aca="true" t="shared" si="11" ref="C6:C40">+C5+12</f>
        <v>461</v>
      </c>
      <c r="D6">
        <v>11.84</v>
      </c>
      <c r="E6">
        <v>1.835</v>
      </c>
      <c r="F6">
        <v>455.4</v>
      </c>
      <c r="G6">
        <v>-166.8</v>
      </c>
      <c r="H6">
        <f aca="true" t="shared" si="12" ref="H6:H40">+D6+10*LOG(4*F6*$G$1/((F6+$G$1)^2+G6^2))</f>
        <v>11.445453850343297</v>
      </c>
      <c r="I6">
        <v>11.27</v>
      </c>
      <c r="J6">
        <v>2.49</v>
      </c>
      <c r="M6" t="s">
        <v>119</v>
      </c>
      <c r="N6">
        <f t="shared" si="7"/>
        <v>12</v>
      </c>
      <c r="O6">
        <f t="shared" si="8"/>
        <v>461</v>
      </c>
      <c r="P6">
        <v>7.58</v>
      </c>
      <c r="Q6">
        <v>1.415</v>
      </c>
      <c r="R6">
        <v>257.4</v>
      </c>
      <c r="S6">
        <v>-87.08</v>
      </c>
      <c r="T6">
        <f aca="true" t="shared" si="13" ref="T6:T40">+P6+10*LOG(4*R6*$S$1/((R6+$S$1)^2+S6^2))</f>
        <v>7.449835961559607</v>
      </c>
      <c r="U6">
        <v>8.18</v>
      </c>
      <c r="V6">
        <v>3.645</v>
      </c>
      <c r="W6">
        <v>83.63</v>
      </c>
      <c r="X6">
        <v>-36.56</v>
      </c>
      <c r="Y6">
        <f aca="true" t="shared" si="14" ref="Y6:Y40">+U6+10*LOG(4*W6*$X$1/((W6+$X$1)^2+X6^2))</f>
        <v>6.477917081406193</v>
      </c>
      <c r="Z6">
        <v>14.13</v>
      </c>
      <c r="AA6">
        <v>4.959</v>
      </c>
      <c r="AB6">
        <v>72.81</v>
      </c>
      <c r="AC6">
        <v>132</v>
      </c>
      <c r="AD6">
        <f aca="true" t="shared" si="15" ref="AD6:AD40">+Z6+10*LOG(4*AB6*$AC$1/((AB6+$AC$1)^2+AC6^2))</f>
        <v>11.601041622836927</v>
      </c>
      <c r="AE6">
        <v>10.81</v>
      </c>
      <c r="AF6">
        <v>2.044</v>
      </c>
      <c r="AG6">
        <v>157.5</v>
      </c>
      <c r="AH6">
        <v>69.91</v>
      </c>
      <c r="AI6">
        <f aca="true" t="shared" si="16" ref="AI6:AI40">+AE6+10*LOG(4*AG6*$AH$1/((AG6+$AH$1)^2+AH6^2))</f>
        <v>10.266551961879054</v>
      </c>
      <c r="AL6">
        <f aca="true" t="shared" si="17" ref="AL6:AL40">+B6</f>
        <v>12</v>
      </c>
      <c r="AM6">
        <f t="shared" si="9"/>
        <v>461</v>
      </c>
      <c r="AN6">
        <v>11.51</v>
      </c>
      <c r="AO6">
        <v>2.546</v>
      </c>
      <c r="AP6">
        <v>145.6</v>
      </c>
      <c r="AQ6">
        <v>131</v>
      </c>
      <c r="AR6">
        <f aca="true" t="shared" si="18" ref="AR6:AR40">+AN6+10*LOG(4*AP6*$AQ$1/((AP6+$AQ$1)^2+AQ6^2))</f>
        <v>10.594514846454782</v>
      </c>
      <c r="AS6">
        <v>10.43</v>
      </c>
      <c r="AT6">
        <v>1.867</v>
      </c>
      <c r="AU6">
        <v>523.2</v>
      </c>
      <c r="AV6">
        <v>-115.8</v>
      </c>
      <c r="AW6">
        <f aca="true" t="shared" si="19" ref="AW6:AW40">+AS6+10*LOG(4*AU6*AV$1/((AU6+AV$1)^2+AV6^2))</f>
        <v>10.013282734085154</v>
      </c>
      <c r="AX6">
        <v>6.25</v>
      </c>
      <c r="AY6">
        <v>1.339</v>
      </c>
      <c r="AZ6">
        <v>71.08</v>
      </c>
      <c r="BA6">
        <v>-21.06</v>
      </c>
      <c r="BB6">
        <f aca="true" t="shared" si="20" ref="BB6:BB40">+AX6+10*LOG(4*AZ6*$BA$1/((AZ6+$BA$1)^2+BA6^2))</f>
        <v>6.157531754859993</v>
      </c>
      <c r="BC6">
        <v>3.08</v>
      </c>
      <c r="BD6">
        <v>4.943</v>
      </c>
      <c r="BE6">
        <v>95.39</v>
      </c>
      <c r="BF6">
        <v>-219.4</v>
      </c>
      <c r="BG6">
        <f aca="true" t="shared" si="21" ref="BG6:BG40">+BC6+10*LOG(4*BE6*BF$1/((BE6+BF$1)^2+BF6^2))</f>
        <v>0.5605532174798413</v>
      </c>
      <c r="BJ6">
        <f aca="true" t="shared" si="22" ref="BJ6:BJ40">+$B6</f>
        <v>12</v>
      </c>
      <c r="BK6">
        <f aca="true" t="shared" si="23" ref="BK6:BK40">+$C6</f>
        <v>461</v>
      </c>
      <c r="BL6">
        <v>9</v>
      </c>
      <c r="BM6">
        <v>3.228</v>
      </c>
      <c r="BN6">
        <v>247.6</v>
      </c>
      <c r="BO6">
        <v>-333.9</v>
      </c>
      <c r="BP6">
        <f aca="true" t="shared" si="24" ref="BP6:BP40">+BL6+10*LOG(4*BN6*BO$1/((BN6+BO$1)^2+BO6^2))</f>
        <v>7.587151375660949</v>
      </c>
      <c r="BQ6">
        <v>6.83</v>
      </c>
      <c r="BR6">
        <v>19.13</v>
      </c>
      <c r="BS6">
        <v>20.04</v>
      </c>
      <c r="BT6">
        <v>157.8</v>
      </c>
      <c r="BU6">
        <f t="shared" si="10"/>
        <v>-0.4083963874954817</v>
      </c>
      <c r="BV6">
        <v>2.45</v>
      </c>
      <c r="BW6">
        <v>7.001</v>
      </c>
      <c r="BX6">
        <v>298.8</v>
      </c>
      <c r="BY6">
        <v>-679</v>
      </c>
      <c r="BZ6">
        <f aca="true" t="shared" si="25" ref="BZ6:BZ40">+BV6+10*LOG(4*BX6*BY$1/((BX6+BY$1)^2+BY6^2))</f>
        <v>-1.1404140345783769</v>
      </c>
      <c r="CA6">
        <v>8.12</v>
      </c>
      <c r="CB6">
        <v>2.794</v>
      </c>
      <c r="CC6">
        <v>183.5</v>
      </c>
      <c r="CD6">
        <v>223.3</v>
      </c>
      <c r="CE6">
        <f aca="true" t="shared" si="26" ref="CE6:CE40">+CA6+10*LOG(4*CC6*CD$1/((CC6+CD$1)^2+CD6^2))</f>
        <v>7.020572793704946</v>
      </c>
      <c r="CH6">
        <f aca="true" t="shared" si="27" ref="CH6:CH40">+$B6</f>
        <v>12</v>
      </c>
      <c r="CI6">
        <f aca="true" t="shared" si="28" ref="CI6:CI40">+$C6</f>
        <v>461</v>
      </c>
      <c r="CJ6">
        <v>6.66</v>
      </c>
      <c r="CK6">
        <v>10.759</v>
      </c>
      <c r="CL6">
        <v>30.33</v>
      </c>
      <c r="CM6">
        <v>88.38</v>
      </c>
      <c r="CN6">
        <f aca="true" t="shared" si="29" ref="CN6:CN40">+CJ6+10*LOG(4*CL6*CM$1/((CL6+CM$1)^2+CM6^2))</f>
        <v>1.591316685688124</v>
      </c>
      <c r="CO6">
        <v>2.26</v>
      </c>
      <c r="CP6">
        <v>1.553</v>
      </c>
      <c r="CQ6">
        <v>329.9</v>
      </c>
      <c r="CR6">
        <v>136.3</v>
      </c>
      <c r="CS6">
        <f aca="true" t="shared" si="30" ref="CS6:CS40">+CO6+10*LOG(4*CQ6*CR$1/((CQ6+CR$1)^2+CR6^2))</f>
        <v>2.051475692568428</v>
      </c>
      <c r="CT6">
        <v>10.43</v>
      </c>
      <c r="CU6">
        <v>1.901</v>
      </c>
      <c r="CV6">
        <v>538.9</v>
      </c>
      <c r="CW6">
        <v>-109.4</v>
      </c>
      <c r="CX6">
        <f aca="true" t="shared" si="31" ref="CX6:CX40">+CT6+10*LOG(4*CV6*CW$1/((CV6+CW$1)^2+CW6^2))</f>
        <v>9.989453237182177</v>
      </c>
      <c r="DC6" t="e">
        <f aca="true" t="shared" si="32" ref="DC6:DC40">+CY6+10*LOG(4*DA6*DB$1/((DA6+DB$1)^2+DB6^2))</f>
        <v>#NUM!</v>
      </c>
      <c r="DF6">
        <f aca="true" t="shared" si="33" ref="DF6:DF39">+$B6</f>
        <v>12</v>
      </c>
      <c r="DG6">
        <f aca="true" t="shared" si="34" ref="DG6:DG39">+$C6</f>
        <v>461</v>
      </c>
      <c r="DH6">
        <v>9.35</v>
      </c>
      <c r="DI6">
        <v>2.549</v>
      </c>
      <c r="DJ6">
        <v>271.9</v>
      </c>
      <c r="DK6">
        <v>-275.6</v>
      </c>
      <c r="DL6">
        <f aca="true" t="shared" si="35" ref="DL6:DL39">+DH6+10*LOG(4*DJ6*DK$1/((DJ6+DK$1)^2+DK6^2))</f>
        <v>8.432584993122092</v>
      </c>
      <c r="DQ6" t="e">
        <f aca="true" t="shared" si="36" ref="DQ6:DQ40">+DM6+10*LOG(4*DO6*DP$1/((DO6+DP$1)^2+DP6^2))</f>
        <v>#NUM!</v>
      </c>
      <c r="DR6">
        <v>9.35</v>
      </c>
      <c r="DS6">
        <v>2.549</v>
      </c>
      <c r="DT6">
        <v>271.9</v>
      </c>
      <c r="DU6">
        <v>-275.6</v>
      </c>
      <c r="DV6">
        <f aca="true" t="shared" si="37" ref="DV6:DV40">+DR6+10*LOG(4*DT6*DU$1/((DT6+DU$1)^2+DU6^2))</f>
        <v>8.432584993122092</v>
      </c>
      <c r="DW6">
        <v>9.72</v>
      </c>
      <c r="DX6">
        <v>2.735</v>
      </c>
      <c r="DY6">
        <v>311.1</v>
      </c>
      <c r="DZ6">
        <v>-320.4</v>
      </c>
      <c r="EA6">
        <f aca="true" t="shared" si="38" ref="EA6:EA40">+DW6+10*LOG(4*DY6*DZ$1/((DY6+DZ$1)^2+DZ6^2))</f>
        <v>8.663836503629868</v>
      </c>
    </row>
    <row r="7" spans="2:131" ht="12.75">
      <c r="B7">
        <f>+B6+2</f>
        <v>14</v>
      </c>
      <c r="C7">
        <f t="shared" si="11"/>
        <v>473</v>
      </c>
      <c r="D7">
        <v>12.21</v>
      </c>
      <c r="E7">
        <v>1.485</v>
      </c>
      <c r="F7">
        <v>399.1</v>
      </c>
      <c r="G7">
        <v>-95.72</v>
      </c>
      <c r="H7">
        <f t="shared" si="12"/>
        <v>12.04118118810278</v>
      </c>
      <c r="I7">
        <v>11.56</v>
      </c>
      <c r="J7">
        <v>2.59</v>
      </c>
      <c r="M7" t="s">
        <v>128</v>
      </c>
      <c r="N7">
        <f t="shared" si="7"/>
        <v>14</v>
      </c>
      <c r="O7">
        <f t="shared" si="8"/>
        <v>473</v>
      </c>
      <c r="P7">
        <v>10.6</v>
      </c>
      <c r="Q7">
        <v>2.572</v>
      </c>
      <c r="R7">
        <v>129.3</v>
      </c>
      <c r="S7">
        <v>-90.26</v>
      </c>
      <c r="T7">
        <f t="shared" si="13"/>
        <v>9.664723319485434</v>
      </c>
      <c r="U7">
        <v>10.03</v>
      </c>
      <c r="V7">
        <v>3.876</v>
      </c>
      <c r="W7">
        <v>79.59</v>
      </c>
      <c r="X7">
        <v>48.78</v>
      </c>
      <c r="Y7">
        <f t="shared" si="14"/>
        <v>8.17296831850989</v>
      </c>
      <c r="Z7">
        <v>14.43</v>
      </c>
      <c r="AA7">
        <v>4.212</v>
      </c>
      <c r="AB7">
        <v>108.1</v>
      </c>
      <c r="AC7">
        <v>206.6</v>
      </c>
      <c r="AD7">
        <f t="shared" si="15"/>
        <v>12.353847077650382</v>
      </c>
      <c r="AE7">
        <v>11.21</v>
      </c>
      <c r="AF7">
        <v>1.965</v>
      </c>
      <c r="AG7">
        <v>185.6</v>
      </c>
      <c r="AH7">
        <v>115.3</v>
      </c>
      <c r="AI7">
        <f t="shared" si="16"/>
        <v>10.723829623924924</v>
      </c>
      <c r="AL7">
        <f t="shared" si="17"/>
        <v>14</v>
      </c>
      <c r="AM7">
        <f t="shared" si="9"/>
        <v>473</v>
      </c>
      <c r="AN7">
        <v>11.7</v>
      </c>
      <c r="AO7">
        <v>2.345</v>
      </c>
      <c r="AP7">
        <v>173.9</v>
      </c>
      <c r="AQ7">
        <v>155.9</v>
      </c>
      <c r="AR7">
        <f t="shared" si="18"/>
        <v>10.93480325203781</v>
      </c>
      <c r="AS7">
        <v>10.57</v>
      </c>
      <c r="AT7">
        <v>1.673</v>
      </c>
      <c r="AU7">
        <v>484</v>
      </c>
      <c r="AV7">
        <v>-73.88</v>
      </c>
      <c r="AW7">
        <f t="shared" si="19"/>
        <v>10.285548932196047</v>
      </c>
      <c r="AX7">
        <v>6.54</v>
      </c>
      <c r="AY7">
        <v>1.359</v>
      </c>
      <c r="AZ7">
        <v>98.5</v>
      </c>
      <c r="BA7">
        <v>-12.23</v>
      </c>
      <c r="BB7">
        <f t="shared" si="20"/>
        <v>6.438059359293359</v>
      </c>
      <c r="BC7">
        <v>3.18</v>
      </c>
      <c r="BD7">
        <v>4.269</v>
      </c>
      <c r="BE7">
        <v>99.59</v>
      </c>
      <c r="BF7">
        <v>-186.1</v>
      </c>
      <c r="BG7">
        <f t="shared" si="21"/>
        <v>1.0691215699106684</v>
      </c>
      <c r="BJ7">
        <f t="shared" si="22"/>
        <v>14</v>
      </c>
      <c r="BK7">
        <f t="shared" si="23"/>
        <v>473</v>
      </c>
      <c r="BL7">
        <v>9.31</v>
      </c>
      <c r="BM7">
        <v>1.958</v>
      </c>
      <c r="BN7">
        <v>218.7</v>
      </c>
      <c r="BO7">
        <v>-155.3</v>
      </c>
      <c r="BP7">
        <f t="shared" si="24"/>
        <v>8.829137907325183</v>
      </c>
      <c r="BQ7">
        <v>7.41</v>
      </c>
      <c r="BR7">
        <v>17.111</v>
      </c>
      <c r="BS7">
        <v>26.72</v>
      </c>
      <c r="BT7">
        <v>216.6</v>
      </c>
      <c r="BU7">
        <f t="shared" si="10"/>
        <v>0.6045257951472252</v>
      </c>
      <c r="BV7">
        <v>2.75</v>
      </c>
      <c r="BW7">
        <v>6.26</v>
      </c>
      <c r="BX7">
        <v>265.7</v>
      </c>
      <c r="BY7">
        <v>-592.5</v>
      </c>
      <c r="BZ7">
        <f t="shared" si="25"/>
        <v>-0.48196797011303083</v>
      </c>
      <c r="CA7">
        <v>5.34</v>
      </c>
      <c r="CB7">
        <v>1.148</v>
      </c>
      <c r="CC7">
        <v>288.1</v>
      </c>
      <c r="CD7">
        <v>-38.89</v>
      </c>
      <c r="CE7">
        <f t="shared" si="26"/>
        <v>5.319271421280943</v>
      </c>
      <c r="CH7">
        <f t="shared" si="27"/>
        <v>14</v>
      </c>
      <c r="CI7">
        <f t="shared" si="28"/>
        <v>473</v>
      </c>
      <c r="CJ7">
        <v>8.23</v>
      </c>
      <c r="CK7">
        <v>5.951</v>
      </c>
      <c r="CL7">
        <v>64.3</v>
      </c>
      <c r="CM7">
        <v>154.6</v>
      </c>
      <c r="CN7">
        <f t="shared" si="29"/>
        <v>5.155570617030131</v>
      </c>
      <c r="CO7">
        <v>2.31</v>
      </c>
      <c r="CP7">
        <v>1.615</v>
      </c>
      <c r="CQ7">
        <v>368.9</v>
      </c>
      <c r="CR7">
        <v>145.4</v>
      </c>
      <c r="CS7">
        <f t="shared" si="30"/>
        <v>2.0631693241700746</v>
      </c>
      <c r="CT7">
        <v>10.62</v>
      </c>
      <c r="CU7">
        <v>1.503</v>
      </c>
      <c r="CV7">
        <v>447.4</v>
      </c>
      <c r="CW7">
        <v>-29.49</v>
      </c>
      <c r="CX7">
        <f t="shared" si="31"/>
        <v>10.440954384939173</v>
      </c>
      <c r="DC7" t="e">
        <f t="shared" si="32"/>
        <v>#NUM!</v>
      </c>
      <c r="DF7">
        <f t="shared" si="33"/>
        <v>14</v>
      </c>
      <c r="DG7">
        <f t="shared" si="34"/>
        <v>473</v>
      </c>
      <c r="DH7">
        <v>10.66</v>
      </c>
      <c r="DI7">
        <v>1.964</v>
      </c>
      <c r="DJ7">
        <v>246.8</v>
      </c>
      <c r="DK7">
        <v>-179.4</v>
      </c>
      <c r="DL7">
        <f t="shared" si="35"/>
        <v>10.174693809736835</v>
      </c>
      <c r="DQ7" t="e">
        <f t="shared" si="36"/>
        <v>#NUM!</v>
      </c>
      <c r="DR7">
        <v>10.66</v>
      </c>
      <c r="DS7">
        <v>1.964</v>
      </c>
      <c r="DT7">
        <v>246.8</v>
      </c>
      <c r="DU7">
        <v>-179.4</v>
      </c>
      <c r="DV7">
        <f t="shared" si="37"/>
        <v>10.174693809736835</v>
      </c>
      <c r="DW7">
        <v>9.94</v>
      </c>
      <c r="DX7">
        <v>1.971</v>
      </c>
      <c r="DY7">
        <v>294.4</v>
      </c>
      <c r="DZ7">
        <v>-205.4</v>
      </c>
      <c r="EA7">
        <f t="shared" si="38"/>
        <v>9.449719928731147</v>
      </c>
    </row>
    <row r="8" spans="2:131" ht="12.75">
      <c r="B8">
        <f>+B7+2</f>
        <v>16</v>
      </c>
      <c r="C8">
        <f t="shared" si="11"/>
        <v>485</v>
      </c>
      <c r="D8">
        <v>12.69</v>
      </c>
      <c r="E8">
        <v>1.314</v>
      </c>
      <c r="F8">
        <v>383.9</v>
      </c>
      <c r="G8">
        <v>-40.16</v>
      </c>
      <c r="H8">
        <f t="shared" si="12"/>
        <v>12.609191589291772</v>
      </c>
      <c r="I8">
        <v>12.05</v>
      </c>
      <c r="J8">
        <v>2.69</v>
      </c>
      <c r="M8" t="s">
        <v>120</v>
      </c>
      <c r="N8">
        <f t="shared" si="7"/>
        <v>16</v>
      </c>
      <c r="O8">
        <f t="shared" si="8"/>
        <v>485</v>
      </c>
      <c r="P8">
        <v>12.17</v>
      </c>
      <c r="Q8">
        <v>3.18</v>
      </c>
      <c r="R8">
        <v>94.69</v>
      </c>
      <c r="S8">
        <v>-17.67</v>
      </c>
      <c r="T8">
        <f t="shared" si="13"/>
        <v>10.791035348768894</v>
      </c>
      <c r="U8">
        <v>11.07</v>
      </c>
      <c r="V8">
        <v>3.84</v>
      </c>
      <c r="W8">
        <v>93.32</v>
      </c>
      <c r="X8">
        <v>126.8</v>
      </c>
      <c r="Y8">
        <f t="shared" si="14"/>
        <v>9.237218598814945</v>
      </c>
      <c r="Z8">
        <v>14.61</v>
      </c>
      <c r="AA8">
        <v>3.534</v>
      </c>
      <c r="AB8">
        <v>171.3</v>
      </c>
      <c r="AC8">
        <v>277.2</v>
      </c>
      <c r="AD8">
        <f t="shared" si="15"/>
        <v>12.983203962264433</v>
      </c>
      <c r="AE8">
        <v>11.44</v>
      </c>
      <c r="AF8">
        <v>1.863</v>
      </c>
      <c r="AG8">
        <v>226.3</v>
      </c>
      <c r="AH8">
        <v>147.3</v>
      </c>
      <c r="AI8">
        <f t="shared" si="16"/>
        <v>11.026466002086597</v>
      </c>
      <c r="AL8">
        <f t="shared" si="17"/>
        <v>16</v>
      </c>
      <c r="AM8">
        <f t="shared" si="9"/>
        <v>485</v>
      </c>
      <c r="AN8">
        <v>11.89</v>
      </c>
      <c r="AO8">
        <v>2.187</v>
      </c>
      <c r="AP8">
        <v>205.5</v>
      </c>
      <c r="AQ8">
        <v>175.5</v>
      </c>
      <c r="AR8">
        <f t="shared" si="18"/>
        <v>11.24125460611882</v>
      </c>
      <c r="AS8">
        <v>10.69</v>
      </c>
      <c r="AT8">
        <v>1.625</v>
      </c>
      <c r="AU8">
        <v>480.2</v>
      </c>
      <c r="AV8">
        <v>-46.31</v>
      </c>
      <c r="AW8">
        <f t="shared" si="19"/>
        <v>10.436640913107375</v>
      </c>
      <c r="AX8">
        <v>6.79</v>
      </c>
      <c r="AY8">
        <v>1.829</v>
      </c>
      <c r="AZ8">
        <v>130.9</v>
      </c>
      <c r="BA8">
        <v>-23.84</v>
      </c>
      <c r="BB8">
        <f t="shared" si="20"/>
        <v>6.399647289202498</v>
      </c>
      <c r="BC8">
        <v>3.27</v>
      </c>
      <c r="BD8">
        <v>3.706</v>
      </c>
      <c r="BE8">
        <v>104.5</v>
      </c>
      <c r="BF8">
        <v>-154.1</v>
      </c>
      <c r="BG8">
        <f t="shared" si="21"/>
        <v>1.52604294220745</v>
      </c>
      <c r="BJ8">
        <f t="shared" si="22"/>
        <v>16</v>
      </c>
      <c r="BK8">
        <f t="shared" si="23"/>
        <v>485</v>
      </c>
      <c r="BL8">
        <v>9.46</v>
      </c>
      <c r="BM8">
        <v>1.324</v>
      </c>
      <c r="BN8">
        <v>234</v>
      </c>
      <c r="BO8">
        <v>-34.66</v>
      </c>
      <c r="BP8">
        <f t="shared" si="24"/>
        <v>9.374888209005857</v>
      </c>
      <c r="BQ8">
        <v>7.84</v>
      </c>
      <c r="BR8">
        <v>15.269</v>
      </c>
      <c r="BS8">
        <v>37.74</v>
      </c>
      <c r="BT8">
        <v>286.7</v>
      </c>
      <c r="BU8">
        <f t="shared" si="10"/>
        <v>1.471398459967233</v>
      </c>
      <c r="BV8">
        <v>3.02</v>
      </c>
      <c r="BW8">
        <v>5.574</v>
      </c>
      <c r="BX8">
        <v>243.5</v>
      </c>
      <c r="BY8">
        <v>-520.5</v>
      </c>
      <c r="BZ8">
        <f t="shared" si="25"/>
        <v>0.14624063849356483</v>
      </c>
      <c r="CA8">
        <v>8.11</v>
      </c>
      <c r="CB8">
        <v>1.74</v>
      </c>
      <c r="CC8">
        <v>268.2</v>
      </c>
      <c r="CD8">
        <v>155.9</v>
      </c>
      <c r="CE8">
        <f t="shared" si="26"/>
        <v>7.781152813152376</v>
      </c>
      <c r="CH8">
        <f t="shared" si="27"/>
        <v>16</v>
      </c>
      <c r="CI8">
        <f t="shared" si="28"/>
        <v>485</v>
      </c>
      <c r="CJ8">
        <v>8.61</v>
      </c>
      <c r="CK8">
        <v>5.34</v>
      </c>
      <c r="CL8">
        <v>89.51</v>
      </c>
      <c r="CM8">
        <v>224.5</v>
      </c>
      <c r="CN8">
        <f t="shared" si="29"/>
        <v>5.8644718768102</v>
      </c>
      <c r="CO8">
        <v>2.36</v>
      </c>
      <c r="CP8">
        <v>1.666</v>
      </c>
      <c r="CQ8">
        <v>410.1</v>
      </c>
      <c r="CR8">
        <v>143.5</v>
      </c>
      <c r="CS8">
        <f t="shared" si="30"/>
        <v>2.0804883827522684</v>
      </c>
      <c r="CT8">
        <v>10.8</v>
      </c>
      <c r="CU8">
        <v>1.463</v>
      </c>
      <c r="CV8">
        <v>432.9</v>
      </c>
      <c r="CW8">
        <v>36.54</v>
      </c>
      <c r="CX8">
        <f t="shared" si="31"/>
        <v>10.64401204802609</v>
      </c>
      <c r="DC8" t="e">
        <f t="shared" si="32"/>
        <v>#NUM!</v>
      </c>
      <c r="DF8">
        <f t="shared" si="33"/>
        <v>16</v>
      </c>
      <c r="DG8">
        <f t="shared" si="34"/>
        <v>485</v>
      </c>
      <c r="DH8">
        <v>10.27</v>
      </c>
      <c r="DI8">
        <v>1.694</v>
      </c>
      <c r="DJ8">
        <v>202.8</v>
      </c>
      <c r="DK8">
        <v>-88.57</v>
      </c>
      <c r="DL8">
        <f t="shared" si="35"/>
        <v>9.971873271304663</v>
      </c>
      <c r="DQ8" t="e">
        <f t="shared" si="36"/>
        <v>#NUM!</v>
      </c>
      <c r="DR8">
        <v>10.27</v>
      </c>
      <c r="DS8">
        <v>1.694</v>
      </c>
      <c r="DT8">
        <v>202.8</v>
      </c>
      <c r="DU8">
        <v>-88.57</v>
      </c>
      <c r="DV8">
        <f t="shared" si="37"/>
        <v>9.971873271304663</v>
      </c>
      <c r="DW8">
        <v>11.36</v>
      </c>
      <c r="DX8">
        <v>2</v>
      </c>
      <c r="DY8">
        <v>230.2</v>
      </c>
      <c r="DZ8">
        <v>-172.2</v>
      </c>
      <c r="EA8">
        <f t="shared" si="38"/>
        <v>10.848546327029375</v>
      </c>
    </row>
    <row r="9" spans="2:131" ht="12.75">
      <c r="B9">
        <f>+B8+2</f>
        <v>18</v>
      </c>
      <c r="C9">
        <f t="shared" si="11"/>
        <v>497</v>
      </c>
      <c r="D9">
        <v>12.91</v>
      </c>
      <c r="E9">
        <v>1.322</v>
      </c>
      <c r="F9">
        <v>396.1</v>
      </c>
      <c r="G9">
        <v>8.112</v>
      </c>
      <c r="H9">
        <f t="shared" si="12"/>
        <v>12.825838459995419</v>
      </c>
      <c r="I9">
        <v>12.33</v>
      </c>
      <c r="J9">
        <v>2.78</v>
      </c>
      <c r="M9" t="s">
        <v>121</v>
      </c>
      <c r="N9">
        <f t="shared" si="7"/>
        <v>18</v>
      </c>
      <c r="O9">
        <f t="shared" si="8"/>
        <v>497</v>
      </c>
      <c r="P9">
        <v>13.08</v>
      </c>
      <c r="Q9">
        <v>3.349</v>
      </c>
      <c r="R9">
        <v>92.07</v>
      </c>
      <c r="S9">
        <v>47.76</v>
      </c>
      <c r="T9">
        <f t="shared" si="13"/>
        <v>11.581750622787842</v>
      </c>
      <c r="U9">
        <v>11.66</v>
      </c>
      <c r="V9">
        <v>3.671</v>
      </c>
      <c r="W9">
        <v>124.5</v>
      </c>
      <c r="X9">
        <v>204.4</v>
      </c>
      <c r="Y9">
        <f t="shared" si="14"/>
        <v>9.940375134394394</v>
      </c>
      <c r="Z9">
        <v>14.75</v>
      </c>
      <c r="AA9">
        <v>2.951</v>
      </c>
      <c r="AB9">
        <v>268.2</v>
      </c>
      <c r="AC9">
        <v>320.6</v>
      </c>
      <c r="AD9">
        <f t="shared" si="15"/>
        <v>13.536020745314609</v>
      </c>
      <c r="AE9">
        <v>11.57</v>
      </c>
      <c r="AF9">
        <v>1.763</v>
      </c>
      <c r="AG9">
        <v>273</v>
      </c>
      <c r="AH9">
        <v>162.2</v>
      </c>
      <c r="AI9">
        <f t="shared" si="16"/>
        <v>11.225588199553977</v>
      </c>
      <c r="AL9">
        <f t="shared" si="17"/>
        <v>18</v>
      </c>
      <c r="AM9">
        <f t="shared" si="9"/>
        <v>497</v>
      </c>
      <c r="AN9">
        <v>12.1</v>
      </c>
      <c r="AO9">
        <v>2.074</v>
      </c>
      <c r="AP9">
        <v>238.6</v>
      </c>
      <c r="AQ9">
        <v>189.9</v>
      </c>
      <c r="AR9">
        <f t="shared" si="18"/>
        <v>11.534316793207877</v>
      </c>
      <c r="AS9">
        <v>10.82</v>
      </c>
      <c r="AT9">
        <v>1.662</v>
      </c>
      <c r="AU9">
        <v>493.9</v>
      </c>
      <c r="AV9">
        <v>-37.81</v>
      </c>
      <c r="AW9">
        <f t="shared" si="19"/>
        <v>10.543047161383766</v>
      </c>
      <c r="AX9">
        <v>7.01</v>
      </c>
      <c r="AY9">
        <v>2.312</v>
      </c>
      <c r="AZ9">
        <v>143.2</v>
      </c>
      <c r="BA9">
        <v>-57.81</v>
      </c>
      <c r="BB9">
        <f t="shared" si="20"/>
        <v>6.26892500919378</v>
      </c>
      <c r="BC9">
        <v>3.37</v>
      </c>
      <c r="BD9">
        <v>3.236</v>
      </c>
      <c r="BE9">
        <v>110.3</v>
      </c>
      <c r="BF9">
        <v>-123.1</v>
      </c>
      <c r="BG9">
        <f t="shared" si="21"/>
        <v>1.9512139991851427</v>
      </c>
      <c r="BJ9">
        <f t="shared" si="22"/>
        <v>18</v>
      </c>
      <c r="BK9">
        <f t="shared" si="23"/>
        <v>497</v>
      </c>
      <c r="BL9">
        <v>9.55</v>
      </c>
      <c r="BM9">
        <v>1.221</v>
      </c>
      <c r="BN9">
        <v>279.3</v>
      </c>
      <c r="BO9">
        <v>53.97</v>
      </c>
      <c r="BP9">
        <f t="shared" si="24"/>
        <v>9.506919038294946</v>
      </c>
      <c r="BQ9">
        <v>8.16</v>
      </c>
      <c r="BR9">
        <v>13.621</v>
      </c>
      <c r="BS9">
        <v>56.81</v>
      </c>
      <c r="BT9">
        <v>374.4</v>
      </c>
      <c r="BU9">
        <f t="shared" si="10"/>
        <v>2.223005366409472</v>
      </c>
      <c r="BV9">
        <v>3.28</v>
      </c>
      <c r="BW9">
        <v>4.944</v>
      </c>
      <c r="BX9">
        <v>228.6</v>
      </c>
      <c r="BY9">
        <v>-459</v>
      </c>
      <c r="BZ9">
        <f t="shared" si="25"/>
        <v>0.7597369117503834</v>
      </c>
      <c r="CA9">
        <v>8.27</v>
      </c>
      <c r="CB9">
        <v>1.683</v>
      </c>
      <c r="CC9">
        <v>331.8</v>
      </c>
      <c r="CD9">
        <v>163</v>
      </c>
      <c r="CE9">
        <f t="shared" si="26"/>
        <v>7.979129270912959</v>
      </c>
      <c r="CH9">
        <f t="shared" si="27"/>
        <v>18</v>
      </c>
      <c r="CI9">
        <f t="shared" si="28"/>
        <v>497</v>
      </c>
      <c r="CJ9">
        <v>8.76</v>
      </c>
      <c r="CK9">
        <v>5.322</v>
      </c>
      <c r="CL9">
        <v>127.9</v>
      </c>
      <c r="CM9">
        <v>324.1</v>
      </c>
      <c r="CN9">
        <f t="shared" si="29"/>
        <v>6.0244941433436185</v>
      </c>
      <c r="CO9">
        <v>2.41</v>
      </c>
      <c r="CP9">
        <v>1.701</v>
      </c>
      <c r="CQ9">
        <v>449.6</v>
      </c>
      <c r="CR9">
        <v>128.9</v>
      </c>
      <c r="CS9">
        <f t="shared" si="30"/>
        <v>2.10692646829048</v>
      </c>
      <c r="CT9">
        <v>10.97</v>
      </c>
      <c r="CU9">
        <v>1.613</v>
      </c>
      <c r="CV9">
        <v>458.1</v>
      </c>
      <c r="CW9">
        <v>83.56</v>
      </c>
      <c r="CX9">
        <f t="shared" si="31"/>
        <v>10.724440541224931</v>
      </c>
      <c r="DC9" t="e">
        <f t="shared" si="32"/>
        <v>#NUM!</v>
      </c>
      <c r="DF9">
        <f t="shared" si="33"/>
        <v>18</v>
      </c>
      <c r="DG9">
        <f t="shared" si="34"/>
        <v>497</v>
      </c>
      <c r="DH9">
        <v>10.93</v>
      </c>
      <c r="DI9">
        <v>1.406</v>
      </c>
      <c r="DJ9">
        <v>214.7</v>
      </c>
      <c r="DK9">
        <v>-16</v>
      </c>
      <c r="DL9">
        <f t="shared" si="35"/>
        <v>10.80485478884087</v>
      </c>
      <c r="DQ9" t="e">
        <f t="shared" si="36"/>
        <v>#NUM!</v>
      </c>
      <c r="DR9">
        <v>10.93</v>
      </c>
      <c r="DS9">
        <v>1.406</v>
      </c>
      <c r="DT9">
        <v>214.7</v>
      </c>
      <c r="DU9">
        <v>-16</v>
      </c>
      <c r="DV9">
        <f t="shared" si="37"/>
        <v>10.80485478884087</v>
      </c>
      <c r="DW9">
        <v>11.87</v>
      </c>
      <c r="DX9">
        <v>1.585</v>
      </c>
      <c r="DY9">
        <v>193.3</v>
      </c>
      <c r="DZ9">
        <v>-33.58</v>
      </c>
      <c r="EA9">
        <f t="shared" si="38"/>
        <v>11.641830750220684</v>
      </c>
    </row>
    <row r="10" spans="2:131" ht="12.75">
      <c r="B10">
        <v>20</v>
      </c>
      <c r="C10">
        <f t="shared" si="11"/>
        <v>509</v>
      </c>
      <c r="D10">
        <v>13.1</v>
      </c>
      <c r="E10">
        <v>1.446</v>
      </c>
      <c r="F10">
        <v>428</v>
      </c>
      <c r="G10">
        <v>35.92</v>
      </c>
      <c r="H10">
        <f t="shared" si="12"/>
        <v>12.95306251131962</v>
      </c>
      <c r="I10">
        <v>12.41</v>
      </c>
      <c r="J10">
        <v>2.87</v>
      </c>
      <c r="M10" t="s">
        <v>122</v>
      </c>
      <c r="N10">
        <f t="shared" si="7"/>
        <v>20</v>
      </c>
      <c r="O10">
        <f t="shared" si="8"/>
        <v>509</v>
      </c>
      <c r="P10">
        <v>13.77</v>
      </c>
      <c r="Q10">
        <v>3.377</v>
      </c>
      <c r="R10">
        <v>102.9</v>
      </c>
      <c r="S10">
        <v>112.9</v>
      </c>
      <c r="T10">
        <f t="shared" si="13"/>
        <v>12.253729323017918</v>
      </c>
      <c r="U10">
        <v>12.01</v>
      </c>
      <c r="V10">
        <v>3.451</v>
      </c>
      <c r="W10">
        <v>180.8</v>
      </c>
      <c r="X10">
        <v>283.2</v>
      </c>
      <c r="Y10">
        <f t="shared" si="14"/>
        <v>10.441016781060055</v>
      </c>
      <c r="Z10">
        <v>14.86</v>
      </c>
      <c r="AA10">
        <v>2.474</v>
      </c>
      <c r="AB10">
        <v>373</v>
      </c>
      <c r="AC10">
        <v>304.9</v>
      </c>
      <c r="AD10">
        <f t="shared" si="15"/>
        <v>13.997825445283034</v>
      </c>
      <c r="AE10">
        <v>11.67</v>
      </c>
      <c r="AF10">
        <v>1.674</v>
      </c>
      <c r="AG10">
        <v>317.4</v>
      </c>
      <c r="AH10">
        <v>159.7</v>
      </c>
      <c r="AI10">
        <f t="shared" si="16"/>
        <v>11.385280385127313</v>
      </c>
      <c r="AL10">
        <f t="shared" si="17"/>
        <v>20</v>
      </c>
      <c r="AM10">
        <f t="shared" si="9"/>
        <v>509</v>
      </c>
      <c r="AN10">
        <v>12.31</v>
      </c>
      <c r="AO10">
        <v>1.996</v>
      </c>
      <c r="AP10">
        <v>273.8</v>
      </c>
      <c r="AQ10">
        <v>200.3</v>
      </c>
      <c r="AR10">
        <f t="shared" si="18"/>
        <v>11.801571503788097</v>
      </c>
      <c r="AS10">
        <v>10.95</v>
      </c>
      <c r="AT10">
        <v>1.733</v>
      </c>
      <c r="AU10">
        <v>512.8</v>
      </c>
      <c r="AV10">
        <v>-48.68</v>
      </c>
      <c r="AW10">
        <f t="shared" si="19"/>
        <v>10.62606837168771</v>
      </c>
      <c r="AX10">
        <v>7.17</v>
      </c>
      <c r="AY10">
        <v>2.627</v>
      </c>
      <c r="AZ10">
        <v>125.5</v>
      </c>
      <c r="BA10">
        <v>-83.28</v>
      </c>
      <c r="BB10">
        <f t="shared" si="20"/>
        <v>6.194140207126043</v>
      </c>
      <c r="BC10">
        <v>3.46</v>
      </c>
      <c r="BD10">
        <v>2.849</v>
      </c>
      <c r="BE10">
        <v>117</v>
      </c>
      <c r="BF10">
        <v>-92.74</v>
      </c>
      <c r="BG10">
        <f t="shared" si="21"/>
        <v>2.3212873247293695</v>
      </c>
      <c r="BJ10">
        <f t="shared" si="22"/>
        <v>20</v>
      </c>
      <c r="BK10">
        <f t="shared" si="23"/>
        <v>509</v>
      </c>
      <c r="BL10">
        <v>9.6</v>
      </c>
      <c r="BM10">
        <v>1.462</v>
      </c>
      <c r="BN10">
        <v>353</v>
      </c>
      <c r="BO10">
        <v>112.6</v>
      </c>
      <c r="BP10">
        <f t="shared" si="24"/>
        <v>9.444046205450174</v>
      </c>
      <c r="BQ10">
        <v>8.4</v>
      </c>
      <c r="BR10">
        <v>12.16</v>
      </c>
      <c r="BS10">
        <v>92.4</v>
      </c>
      <c r="BT10">
        <v>490.7</v>
      </c>
      <c r="BU10">
        <f t="shared" si="10"/>
        <v>2.885154013621494</v>
      </c>
      <c r="BV10">
        <v>3.52</v>
      </c>
      <c r="BW10">
        <v>4.37</v>
      </c>
      <c r="BX10">
        <v>219.1</v>
      </c>
      <c r="BY10">
        <v>-405.4</v>
      </c>
      <c r="BZ10">
        <f t="shared" si="25"/>
        <v>1.3452009023116402</v>
      </c>
      <c r="CA10">
        <v>8.36</v>
      </c>
      <c r="CB10">
        <v>1.582</v>
      </c>
      <c r="CC10">
        <v>385.2</v>
      </c>
      <c r="CD10">
        <v>132.2</v>
      </c>
      <c r="CE10">
        <f t="shared" si="26"/>
        <v>8.133600734339844</v>
      </c>
      <c r="CH10">
        <f t="shared" si="27"/>
        <v>20</v>
      </c>
      <c r="CI10">
        <f t="shared" si="28"/>
        <v>509</v>
      </c>
      <c r="CJ10">
        <v>8.84</v>
      </c>
      <c r="CK10">
        <v>5.371</v>
      </c>
      <c r="CL10">
        <v>216</v>
      </c>
      <c r="CM10">
        <v>472.7</v>
      </c>
      <c r="CN10">
        <f t="shared" si="29"/>
        <v>6.077037491347102</v>
      </c>
      <c r="CO10">
        <v>2.46</v>
      </c>
      <c r="CP10">
        <v>1.719</v>
      </c>
      <c r="CQ10">
        <v>482.2</v>
      </c>
      <c r="CR10">
        <v>101.6</v>
      </c>
      <c r="CS10">
        <f t="shared" si="30"/>
        <v>2.145067849680408</v>
      </c>
      <c r="CT10">
        <v>11.15</v>
      </c>
      <c r="CU10">
        <v>1.818</v>
      </c>
      <c r="CV10">
        <v>512.2</v>
      </c>
      <c r="CW10">
        <v>107.3</v>
      </c>
      <c r="CX10">
        <f t="shared" si="31"/>
        <v>10.767804351509675</v>
      </c>
      <c r="DC10" t="e">
        <f t="shared" si="32"/>
        <v>#NUM!</v>
      </c>
      <c r="DF10">
        <f t="shared" si="33"/>
        <v>20</v>
      </c>
      <c r="DG10">
        <f t="shared" si="34"/>
        <v>509</v>
      </c>
      <c r="DH10">
        <v>10.99</v>
      </c>
      <c r="DI10">
        <v>1.309</v>
      </c>
      <c r="DJ10">
        <v>257.9</v>
      </c>
      <c r="DK10">
        <v>62.25</v>
      </c>
      <c r="DL10">
        <f t="shared" si="35"/>
        <v>10.911463219996115</v>
      </c>
      <c r="DQ10" t="e">
        <f t="shared" si="36"/>
        <v>#NUM!</v>
      </c>
      <c r="DR10">
        <v>10.99</v>
      </c>
      <c r="DS10">
        <v>1.309</v>
      </c>
      <c r="DT10">
        <v>257.9</v>
      </c>
      <c r="DU10">
        <v>62.25</v>
      </c>
      <c r="DV10">
        <f t="shared" si="37"/>
        <v>10.911463219996115</v>
      </c>
      <c r="DW10">
        <v>11.04</v>
      </c>
      <c r="DX10">
        <v>1.277</v>
      </c>
      <c r="DY10">
        <v>254.5</v>
      </c>
      <c r="DZ10">
        <v>50.36</v>
      </c>
      <c r="EA10">
        <f t="shared" si="38"/>
        <v>10.974984014778448</v>
      </c>
    </row>
    <row r="11" spans="2:131" ht="12.75">
      <c r="B11">
        <f>+B10+2</f>
        <v>22</v>
      </c>
      <c r="C11">
        <f t="shared" si="11"/>
        <v>521</v>
      </c>
      <c r="D11">
        <v>13.05</v>
      </c>
      <c r="E11">
        <v>1.59</v>
      </c>
      <c r="F11">
        <v>469.9</v>
      </c>
      <c r="G11">
        <v>44.79</v>
      </c>
      <c r="H11">
        <f t="shared" si="12"/>
        <v>12.81850667411211</v>
      </c>
      <c r="I11">
        <v>12.29</v>
      </c>
      <c r="J11">
        <v>2.94</v>
      </c>
      <c r="N11">
        <f t="shared" si="7"/>
        <v>22</v>
      </c>
      <c r="O11">
        <f t="shared" si="8"/>
        <v>521</v>
      </c>
      <c r="P11">
        <v>14.41</v>
      </c>
      <c r="Q11">
        <v>3.284</v>
      </c>
      <c r="R11">
        <v>133</v>
      </c>
      <c r="S11">
        <v>188.3</v>
      </c>
      <c r="T11">
        <f t="shared" si="13"/>
        <v>12.958334164594872</v>
      </c>
      <c r="U11">
        <v>12.25</v>
      </c>
      <c r="V11">
        <v>3.212</v>
      </c>
      <c r="W11">
        <v>276.6</v>
      </c>
      <c r="X11">
        <v>354.7</v>
      </c>
      <c r="Y11">
        <f t="shared" si="14"/>
        <v>10.849028490817552</v>
      </c>
      <c r="Z11">
        <v>14.91</v>
      </c>
      <c r="AA11">
        <v>2.1</v>
      </c>
      <c r="AB11">
        <v>432.6</v>
      </c>
      <c r="AC11">
        <v>239.1</v>
      </c>
      <c r="AD11">
        <f t="shared" si="15"/>
        <v>14.325752260532605</v>
      </c>
      <c r="AE11">
        <v>11.76</v>
      </c>
      <c r="AF11">
        <v>1.596</v>
      </c>
      <c r="AG11">
        <v>351.8</v>
      </c>
      <c r="AH11">
        <v>144.3</v>
      </c>
      <c r="AI11">
        <f t="shared" si="16"/>
        <v>11.5246784139322</v>
      </c>
      <c r="AL11">
        <f t="shared" si="17"/>
        <v>22</v>
      </c>
      <c r="AM11">
        <f t="shared" si="9"/>
        <v>521</v>
      </c>
      <c r="AN11">
        <v>12.52</v>
      </c>
      <c r="AO11">
        <v>1.932</v>
      </c>
      <c r="AP11">
        <v>312.1</v>
      </c>
      <c r="AQ11">
        <v>204.7</v>
      </c>
      <c r="AR11">
        <f t="shared" si="18"/>
        <v>12.057885882596635</v>
      </c>
      <c r="AS11">
        <v>11.08</v>
      </c>
      <c r="AT11">
        <v>1.814</v>
      </c>
      <c r="AU11">
        <v>527.5</v>
      </c>
      <c r="AV11">
        <v>-77.58</v>
      </c>
      <c r="AW11">
        <f t="shared" si="19"/>
        <v>10.700671573378479</v>
      </c>
      <c r="AX11">
        <v>7.28</v>
      </c>
      <c r="AY11">
        <v>2.689</v>
      </c>
      <c r="AZ11">
        <v>102.4</v>
      </c>
      <c r="BA11">
        <v>-85.99</v>
      </c>
      <c r="BB11">
        <f t="shared" si="20"/>
        <v>6.2586209122328835</v>
      </c>
      <c r="BC11">
        <v>3.54</v>
      </c>
      <c r="BD11">
        <v>2.532</v>
      </c>
      <c r="BE11">
        <v>124.7</v>
      </c>
      <c r="BF11">
        <v>-62.8</v>
      </c>
      <c r="BG11">
        <f t="shared" si="21"/>
        <v>2.6348954014260375</v>
      </c>
      <c r="BJ11">
        <f t="shared" si="22"/>
        <v>22</v>
      </c>
      <c r="BK11">
        <f t="shared" si="23"/>
        <v>521</v>
      </c>
      <c r="BL11">
        <v>9.65</v>
      </c>
      <c r="BM11">
        <v>1.701</v>
      </c>
      <c r="BN11">
        <v>449.8</v>
      </c>
      <c r="BO11">
        <v>128.7</v>
      </c>
      <c r="BP11">
        <f t="shared" si="24"/>
        <v>9.346993902400062</v>
      </c>
      <c r="BQ11">
        <v>8.6</v>
      </c>
      <c r="BR11">
        <v>10.861</v>
      </c>
      <c r="BS11">
        <v>166.7</v>
      </c>
      <c r="BT11">
        <v>655.6</v>
      </c>
      <c r="BU11">
        <f t="shared" si="10"/>
        <v>3.4979642592128126</v>
      </c>
      <c r="BV11">
        <v>3.75</v>
      </c>
      <c r="BW11">
        <v>3.851</v>
      </c>
      <c r="BX11">
        <v>213.8</v>
      </c>
      <c r="BY11">
        <v>-357.7</v>
      </c>
      <c r="BZ11">
        <f t="shared" si="25"/>
        <v>1.909696578102029</v>
      </c>
      <c r="CA11">
        <v>8.44</v>
      </c>
      <c r="CB11">
        <v>1.483</v>
      </c>
      <c r="CC11">
        <v>413.8</v>
      </c>
      <c r="CD11">
        <v>81.12</v>
      </c>
      <c r="CE11">
        <f t="shared" si="26"/>
        <v>8.272455356726663</v>
      </c>
      <c r="CH11">
        <f t="shared" si="27"/>
        <v>22</v>
      </c>
      <c r="CI11">
        <f t="shared" si="28"/>
        <v>521</v>
      </c>
      <c r="CJ11">
        <v>8.88</v>
      </c>
      <c r="CK11">
        <v>5.412</v>
      </c>
      <c r="CL11">
        <v>468.8</v>
      </c>
      <c r="CM11">
        <v>690.9</v>
      </c>
      <c r="CN11">
        <f t="shared" si="29"/>
        <v>6.094364940504854</v>
      </c>
      <c r="CO11">
        <v>2.51</v>
      </c>
      <c r="CP11">
        <v>1.718</v>
      </c>
      <c r="CQ11">
        <v>502.5</v>
      </c>
      <c r="CR11">
        <v>64.63</v>
      </c>
      <c r="CS11">
        <f t="shared" si="30"/>
        <v>2.196194833777491</v>
      </c>
      <c r="CT11">
        <v>11.33</v>
      </c>
      <c r="CU11">
        <v>2.019</v>
      </c>
      <c r="CV11">
        <v>585.3</v>
      </c>
      <c r="CW11">
        <v>94.65</v>
      </c>
      <c r="CX11">
        <f t="shared" si="31"/>
        <v>10.804428515441966</v>
      </c>
      <c r="DC11" t="e">
        <f t="shared" si="32"/>
        <v>#NUM!</v>
      </c>
      <c r="DF11">
        <f t="shared" si="33"/>
        <v>22</v>
      </c>
      <c r="DG11">
        <f t="shared" si="34"/>
        <v>521</v>
      </c>
      <c r="DH11">
        <v>11.97</v>
      </c>
      <c r="DI11">
        <v>1.429</v>
      </c>
      <c r="DJ11">
        <v>288.3</v>
      </c>
      <c r="DK11">
        <v>104.9</v>
      </c>
      <c r="DL11">
        <f t="shared" si="35"/>
        <v>11.832349436909892</v>
      </c>
      <c r="DQ11" t="e">
        <f t="shared" si="36"/>
        <v>#NUM!</v>
      </c>
      <c r="DR11">
        <v>11.97</v>
      </c>
      <c r="DS11">
        <v>1.429</v>
      </c>
      <c r="DT11">
        <v>288.3</v>
      </c>
      <c r="DU11">
        <v>104.9</v>
      </c>
      <c r="DV11">
        <f t="shared" si="37"/>
        <v>11.832349436909892</v>
      </c>
      <c r="DW11">
        <v>12.19</v>
      </c>
      <c r="DX11">
        <v>1.403</v>
      </c>
      <c r="DY11">
        <v>290</v>
      </c>
      <c r="DZ11">
        <v>99.81</v>
      </c>
      <c r="EA11">
        <f t="shared" si="38"/>
        <v>12.066209670181838</v>
      </c>
    </row>
    <row r="12" spans="2:131" ht="12.75">
      <c r="B12">
        <f>+B11+2</f>
        <v>24</v>
      </c>
      <c r="C12">
        <f t="shared" si="11"/>
        <v>533</v>
      </c>
      <c r="D12">
        <v>13.07</v>
      </c>
      <c r="E12">
        <v>1.744</v>
      </c>
      <c r="F12">
        <v>521</v>
      </c>
      <c r="G12">
        <v>28.23</v>
      </c>
      <c r="H12">
        <f t="shared" si="12"/>
        <v>12.738194828839182</v>
      </c>
      <c r="I12">
        <v>12.24</v>
      </c>
      <c r="J12">
        <v>3.01</v>
      </c>
      <c r="M12" t="s">
        <v>123</v>
      </c>
      <c r="N12">
        <f t="shared" si="7"/>
        <v>24</v>
      </c>
      <c r="O12">
        <f t="shared" si="8"/>
        <v>533</v>
      </c>
      <c r="P12">
        <v>14.89</v>
      </c>
      <c r="Q12">
        <v>2.956</v>
      </c>
      <c r="R12">
        <v>208.4</v>
      </c>
      <c r="S12">
        <v>269.3</v>
      </c>
      <c r="T12">
        <f t="shared" si="13"/>
        <v>13.672600858671808</v>
      </c>
      <c r="U12">
        <v>12.44</v>
      </c>
      <c r="V12">
        <v>2.985</v>
      </c>
      <c r="W12">
        <v>424.9</v>
      </c>
      <c r="X12">
        <v>390.7</v>
      </c>
      <c r="Y12">
        <f t="shared" si="14"/>
        <v>11.201572609581895</v>
      </c>
      <c r="Z12">
        <v>14.92</v>
      </c>
      <c r="AA12">
        <v>1.83</v>
      </c>
      <c r="AB12">
        <v>426.4</v>
      </c>
      <c r="AC12">
        <v>179.4</v>
      </c>
      <c r="AD12">
        <f t="shared" si="15"/>
        <v>14.52933492941813</v>
      </c>
      <c r="AE12">
        <v>11.84</v>
      </c>
      <c r="AF12">
        <v>1.532</v>
      </c>
      <c r="AG12">
        <v>372.9</v>
      </c>
      <c r="AH12">
        <v>123.9</v>
      </c>
      <c r="AI12">
        <f t="shared" si="16"/>
        <v>11.643926649555231</v>
      </c>
      <c r="AL12">
        <f t="shared" si="17"/>
        <v>24</v>
      </c>
      <c r="AM12">
        <f t="shared" si="9"/>
        <v>533</v>
      </c>
      <c r="AN12">
        <v>12.72</v>
      </c>
      <c r="AO12">
        <v>1.867</v>
      </c>
      <c r="AP12">
        <v>351.5</v>
      </c>
      <c r="AQ12">
        <v>199.5</v>
      </c>
      <c r="AR12">
        <f t="shared" si="18"/>
        <v>12.303523243092988</v>
      </c>
      <c r="AS12">
        <v>11.21</v>
      </c>
      <c r="AT12">
        <v>1.891</v>
      </c>
      <c r="AU12">
        <v>527.9</v>
      </c>
      <c r="AV12">
        <v>-120.7</v>
      </c>
      <c r="AW12">
        <f t="shared" si="19"/>
        <v>10.776429956213963</v>
      </c>
      <c r="AX12">
        <v>7.34</v>
      </c>
      <c r="AY12">
        <v>2.527</v>
      </c>
      <c r="AZ12">
        <v>87.69</v>
      </c>
      <c r="BA12">
        <v>-76.87</v>
      </c>
      <c r="BB12">
        <f t="shared" si="20"/>
        <v>6.438342768823965</v>
      </c>
      <c r="BC12">
        <v>3.63</v>
      </c>
      <c r="BD12">
        <v>2.28</v>
      </c>
      <c r="BE12">
        <v>133.6</v>
      </c>
      <c r="BF12">
        <v>-33.03</v>
      </c>
      <c r="BG12">
        <f t="shared" si="21"/>
        <v>2.9129631107351273</v>
      </c>
      <c r="BJ12">
        <f t="shared" si="22"/>
        <v>24</v>
      </c>
      <c r="BK12">
        <f t="shared" si="23"/>
        <v>533</v>
      </c>
      <c r="BL12">
        <v>9.7</v>
      </c>
      <c r="BM12">
        <v>1.887</v>
      </c>
      <c r="BN12">
        <v>546.9</v>
      </c>
      <c r="BO12">
        <v>86.39</v>
      </c>
      <c r="BP12">
        <f t="shared" si="24"/>
        <v>9.269292049082813</v>
      </c>
      <c r="BQ12">
        <v>8.75</v>
      </c>
      <c r="BR12">
        <v>9.699</v>
      </c>
      <c r="BS12">
        <v>347.9</v>
      </c>
      <c r="BT12">
        <v>901.2</v>
      </c>
      <c r="BU12">
        <f t="shared" si="10"/>
        <v>4.05047581184641</v>
      </c>
      <c r="BV12">
        <v>3.97</v>
      </c>
      <c r="BW12">
        <v>3.383</v>
      </c>
      <c r="BX12">
        <v>212</v>
      </c>
      <c r="BY12">
        <v>-314.6</v>
      </c>
      <c r="BZ12">
        <f t="shared" si="25"/>
        <v>2.4486898073111045</v>
      </c>
      <c r="CA12">
        <v>8.51</v>
      </c>
      <c r="CB12">
        <v>1.393</v>
      </c>
      <c r="CC12">
        <v>413.4</v>
      </c>
      <c r="CD12">
        <v>29.33</v>
      </c>
      <c r="CE12">
        <f t="shared" si="26"/>
        <v>8.39152050002215</v>
      </c>
      <c r="CH12">
        <f t="shared" si="27"/>
        <v>24</v>
      </c>
      <c r="CI12">
        <f t="shared" si="28"/>
        <v>533</v>
      </c>
      <c r="CJ12">
        <v>8.91</v>
      </c>
      <c r="CK12">
        <v>5.435</v>
      </c>
      <c r="CL12">
        <v>1266</v>
      </c>
      <c r="CM12">
        <v>664.6</v>
      </c>
      <c r="CN12">
        <f t="shared" si="29"/>
        <v>6.111090477049617</v>
      </c>
      <c r="CO12">
        <v>2.57</v>
      </c>
      <c r="CP12">
        <v>1.696</v>
      </c>
      <c r="CQ12">
        <v>507.2</v>
      </c>
      <c r="CR12">
        <v>24.08</v>
      </c>
      <c r="CS12">
        <f t="shared" si="30"/>
        <v>2.2701186926197714</v>
      </c>
      <c r="CT12">
        <v>11.52</v>
      </c>
      <c r="CU12">
        <v>2.189</v>
      </c>
      <c r="CV12">
        <v>654.4</v>
      </c>
      <c r="CW12">
        <v>35.07</v>
      </c>
      <c r="CX12">
        <f t="shared" si="31"/>
        <v>10.86977669543956</v>
      </c>
      <c r="DC12" t="e">
        <f t="shared" si="32"/>
        <v>#NUM!</v>
      </c>
      <c r="DF12">
        <f t="shared" si="33"/>
        <v>24</v>
      </c>
      <c r="DG12">
        <f t="shared" si="34"/>
        <v>533</v>
      </c>
      <c r="DH12">
        <v>12.41</v>
      </c>
      <c r="DI12">
        <v>1.601</v>
      </c>
      <c r="DJ12">
        <v>351.3</v>
      </c>
      <c r="DK12">
        <v>145.4</v>
      </c>
      <c r="DL12">
        <f t="shared" si="35"/>
        <v>12.171746637725859</v>
      </c>
      <c r="DQ12" t="e">
        <f t="shared" si="36"/>
        <v>#NUM!</v>
      </c>
      <c r="DR12">
        <v>12.41</v>
      </c>
      <c r="DS12">
        <v>1.601</v>
      </c>
      <c r="DT12">
        <v>351.3</v>
      </c>
      <c r="DU12">
        <v>145.4</v>
      </c>
      <c r="DV12">
        <f t="shared" si="37"/>
        <v>12.171746637725859</v>
      </c>
      <c r="DW12">
        <v>12.7</v>
      </c>
      <c r="DX12">
        <v>1.586</v>
      </c>
      <c r="DY12">
        <v>361.3</v>
      </c>
      <c r="DZ12">
        <v>140.5</v>
      </c>
      <c r="EA12">
        <f t="shared" si="38"/>
        <v>12.47077949718029</v>
      </c>
    </row>
    <row r="13" spans="2:131" ht="12.75">
      <c r="B13">
        <f>+B12+2</f>
        <v>26</v>
      </c>
      <c r="C13">
        <f t="shared" si="11"/>
        <v>545</v>
      </c>
      <c r="D13">
        <v>13.08</v>
      </c>
      <c r="E13">
        <v>1.883</v>
      </c>
      <c r="F13">
        <v>563.9</v>
      </c>
      <c r="G13">
        <v>-19.46</v>
      </c>
      <c r="H13">
        <f t="shared" si="12"/>
        <v>12.652360833035235</v>
      </c>
      <c r="I13">
        <v>12.17</v>
      </c>
      <c r="J13">
        <v>3.02</v>
      </c>
      <c r="M13" t="s">
        <v>40</v>
      </c>
      <c r="N13">
        <f t="shared" si="7"/>
        <v>26</v>
      </c>
      <c r="O13">
        <f t="shared" si="8"/>
        <v>545</v>
      </c>
      <c r="P13">
        <v>15.18</v>
      </c>
      <c r="Q13">
        <v>2.524</v>
      </c>
      <c r="R13">
        <v>356.5</v>
      </c>
      <c r="S13">
        <v>308.5</v>
      </c>
      <c r="T13">
        <f t="shared" si="13"/>
        <v>14.281192370829345</v>
      </c>
      <c r="U13">
        <v>12.59</v>
      </c>
      <c r="V13">
        <v>2.76</v>
      </c>
      <c r="W13">
        <v>608.2</v>
      </c>
      <c r="X13">
        <v>331.4</v>
      </c>
      <c r="Y13">
        <f t="shared" si="14"/>
        <v>11.515771646357965</v>
      </c>
      <c r="Z13">
        <v>14.95</v>
      </c>
      <c r="AA13">
        <v>1.715</v>
      </c>
      <c r="AB13">
        <v>393.5</v>
      </c>
      <c r="AC13">
        <v>162.7</v>
      </c>
      <c r="AD13">
        <f t="shared" si="15"/>
        <v>14.637639308368392</v>
      </c>
      <c r="AE13">
        <v>11.93</v>
      </c>
      <c r="AF13">
        <v>1.484</v>
      </c>
      <c r="AG13">
        <v>382.7</v>
      </c>
      <c r="AH13">
        <v>106.3</v>
      </c>
      <c r="AI13">
        <f t="shared" si="16"/>
        <v>11.761764160793698</v>
      </c>
      <c r="AL13">
        <f t="shared" si="17"/>
        <v>26</v>
      </c>
      <c r="AM13">
        <f t="shared" si="9"/>
        <v>545</v>
      </c>
      <c r="AN13">
        <v>12.93</v>
      </c>
      <c r="AO13">
        <v>1.803</v>
      </c>
      <c r="AP13">
        <v>385.2</v>
      </c>
      <c r="AQ13">
        <v>184.6</v>
      </c>
      <c r="AR13">
        <f t="shared" si="18"/>
        <v>12.558023281892375</v>
      </c>
      <c r="AS13">
        <v>11.33</v>
      </c>
      <c r="AT13">
        <v>1.951</v>
      </c>
      <c r="AU13">
        <v>506.2</v>
      </c>
      <c r="AV13">
        <v>-167.1</v>
      </c>
      <c r="AW13">
        <f t="shared" si="19"/>
        <v>10.85350021520383</v>
      </c>
      <c r="AX13">
        <v>7.36</v>
      </c>
      <c r="AY13">
        <v>2.256</v>
      </c>
      <c r="AZ13">
        <v>81.65</v>
      </c>
      <c r="BA13">
        <v>-65.1</v>
      </c>
      <c r="BB13">
        <f t="shared" si="20"/>
        <v>6.660284181865692</v>
      </c>
      <c r="BC13">
        <v>3.71</v>
      </c>
      <c r="BD13">
        <v>2.086</v>
      </c>
      <c r="BE13">
        <v>143.8</v>
      </c>
      <c r="BF13">
        <v>-3.211</v>
      </c>
      <c r="BG13">
        <f t="shared" si="21"/>
        <v>3.135428021400317</v>
      </c>
      <c r="BJ13">
        <f t="shared" si="22"/>
        <v>26</v>
      </c>
      <c r="BK13">
        <f t="shared" si="23"/>
        <v>545</v>
      </c>
      <c r="BL13">
        <v>9.77</v>
      </c>
      <c r="BM13">
        <v>2.018</v>
      </c>
      <c r="BN13">
        <v>605.3</v>
      </c>
      <c r="BO13">
        <v>-8.572</v>
      </c>
      <c r="BP13">
        <f t="shared" si="24"/>
        <v>9.245279438652029</v>
      </c>
      <c r="BQ13">
        <v>8.87</v>
      </c>
      <c r="BR13">
        <v>8.652</v>
      </c>
      <c r="BS13">
        <v>881.9</v>
      </c>
      <c r="BT13">
        <v>1205</v>
      </c>
      <c r="BU13">
        <f t="shared" si="10"/>
        <v>4.569214611300137</v>
      </c>
      <c r="BV13">
        <v>4.17</v>
      </c>
      <c r="BW13">
        <v>2.964</v>
      </c>
      <c r="BX13">
        <v>213.3</v>
      </c>
      <c r="BY13">
        <v>-275.3</v>
      </c>
      <c r="BZ13">
        <f t="shared" si="25"/>
        <v>2.94630508582344</v>
      </c>
      <c r="CA13">
        <v>8.59</v>
      </c>
      <c r="CB13">
        <v>1.31</v>
      </c>
      <c r="CC13">
        <v>392.6</v>
      </c>
      <c r="CD13">
        <v>-8.584</v>
      </c>
      <c r="CE13">
        <f t="shared" si="26"/>
        <v>8.510998608075928</v>
      </c>
      <c r="CH13">
        <f t="shared" si="27"/>
        <v>26</v>
      </c>
      <c r="CI13">
        <f t="shared" si="28"/>
        <v>545</v>
      </c>
      <c r="CJ13">
        <v>8.93</v>
      </c>
      <c r="CK13">
        <v>5.434</v>
      </c>
      <c r="CL13">
        <v>1317</v>
      </c>
      <c r="CM13">
        <v>-628.9</v>
      </c>
      <c r="CN13">
        <f t="shared" si="29"/>
        <v>6.131710622036575</v>
      </c>
      <c r="CO13">
        <v>2.62</v>
      </c>
      <c r="CP13">
        <v>1.656</v>
      </c>
      <c r="CQ13">
        <v>496.3</v>
      </c>
      <c r="CR13">
        <v>-13.2</v>
      </c>
      <c r="CS13">
        <f t="shared" si="30"/>
        <v>2.346527681891834</v>
      </c>
      <c r="CT13">
        <v>11.7</v>
      </c>
      <c r="CU13">
        <v>2.327</v>
      </c>
      <c r="CV13">
        <v>690.5</v>
      </c>
      <c r="CW13">
        <v>-64.73</v>
      </c>
      <c r="CX13">
        <f t="shared" si="31"/>
        <v>10.947851634886947</v>
      </c>
      <c r="DC13" t="e">
        <f t="shared" si="32"/>
        <v>#NUM!</v>
      </c>
      <c r="DF13">
        <f t="shared" si="33"/>
        <v>26</v>
      </c>
      <c r="DG13">
        <f t="shared" si="34"/>
        <v>545</v>
      </c>
      <c r="DH13">
        <v>12.5</v>
      </c>
      <c r="DI13">
        <v>1.75</v>
      </c>
      <c r="DJ13">
        <v>421</v>
      </c>
      <c r="DK13">
        <v>161.1</v>
      </c>
      <c r="DL13">
        <f t="shared" si="35"/>
        <v>12.164344176919364</v>
      </c>
      <c r="DQ13" t="e">
        <f t="shared" si="36"/>
        <v>#NUM!</v>
      </c>
      <c r="DR13">
        <v>12.5</v>
      </c>
      <c r="DS13">
        <v>1.75</v>
      </c>
      <c r="DT13">
        <v>421</v>
      </c>
      <c r="DU13">
        <v>161.1</v>
      </c>
      <c r="DV13">
        <f t="shared" si="37"/>
        <v>12.164344176919364</v>
      </c>
      <c r="DW13">
        <v>12.9</v>
      </c>
      <c r="DX13">
        <v>1.739</v>
      </c>
      <c r="DY13">
        <v>438.9</v>
      </c>
      <c r="DZ13">
        <v>148.5</v>
      </c>
      <c r="EA13">
        <f t="shared" si="38"/>
        <v>12.571790248264659</v>
      </c>
    </row>
    <row r="14" spans="2:131" ht="12.75">
      <c r="B14">
        <f>+B13+2</f>
        <v>28</v>
      </c>
      <c r="C14">
        <f t="shared" si="11"/>
        <v>557</v>
      </c>
      <c r="D14">
        <v>13.09</v>
      </c>
      <c r="E14">
        <v>1.996</v>
      </c>
      <c r="F14">
        <v>580.3</v>
      </c>
      <c r="G14">
        <v>-89</v>
      </c>
      <c r="H14">
        <f t="shared" si="12"/>
        <v>12.58155765533623</v>
      </c>
      <c r="I14">
        <v>12.09</v>
      </c>
      <c r="J14">
        <v>3.07</v>
      </c>
      <c r="M14" t="s">
        <v>41</v>
      </c>
      <c r="N14">
        <f t="shared" si="7"/>
        <v>28</v>
      </c>
      <c r="O14">
        <f t="shared" si="8"/>
        <v>557</v>
      </c>
      <c r="P14">
        <v>15.36</v>
      </c>
      <c r="Q14">
        <v>2.114</v>
      </c>
      <c r="R14">
        <v>521.7</v>
      </c>
      <c r="S14">
        <v>206.6</v>
      </c>
      <c r="T14">
        <f t="shared" si="13"/>
        <v>14.76553586215663</v>
      </c>
      <c r="U14">
        <v>12.72</v>
      </c>
      <c r="V14">
        <v>2.535</v>
      </c>
      <c r="W14">
        <v>723.5</v>
      </c>
      <c r="X14">
        <v>149.9</v>
      </c>
      <c r="Y14">
        <f t="shared" si="14"/>
        <v>11.812269689626962</v>
      </c>
      <c r="Z14">
        <v>14.98</v>
      </c>
      <c r="AA14">
        <v>1.771</v>
      </c>
      <c r="AB14">
        <v>366.4</v>
      </c>
      <c r="AC14">
        <v>180.3</v>
      </c>
      <c r="AD14">
        <f t="shared" si="15"/>
        <v>14.629853611838326</v>
      </c>
      <c r="AE14">
        <v>12.02</v>
      </c>
      <c r="AF14">
        <v>1.456</v>
      </c>
      <c r="AG14">
        <v>386.4</v>
      </c>
      <c r="AH14">
        <v>95.41</v>
      </c>
      <c r="AI14">
        <f t="shared" si="16"/>
        <v>11.86752773468275</v>
      </c>
      <c r="AL14">
        <f t="shared" si="17"/>
        <v>28</v>
      </c>
      <c r="AM14">
        <f t="shared" si="9"/>
        <v>557</v>
      </c>
      <c r="AN14">
        <v>13.15</v>
      </c>
      <c r="AO14">
        <v>1.756</v>
      </c>
      <c r="AP14">
        <v>409.5</v>
      </c>
      <c r="AQ14">
        <v>167.2</v>
      </c>
      <c r="AR14">
        <f t="shared" si="18"/>
        <v>12.81057663046851</v>
      </c>
      <c r="AS14">
        <v>11.46</v>
      </c>
      <c r="AT14">
        <v>1.982</v>
      </c>
      <c r="AU14">
        <v>465</v>
      </c>
      <c r="AV14">
        <v>-201.7</v>
      </c>
      <c r="AW14">
        <f t="shared" si="19"/>
        <v>10.96123772768745</v>
      </c>
      <c r="AX14">
        <v>7.35</v>
      </c>
      <c r="AY14">
        <v>1.999</v>
      </c>
      <c r="AZ14">
        <v>81.76</v>
      </c>
      <c r="BA14">
        <v>-54.9</v>
      </c>
      <c r="BB14">
        <f t="shared" si="20"/>
        <v>6.839465232229551</v>
      </c>
      <c r="BC14">
        <v>3.79</v>
      </c>
      <c r="BD14">
        <v>1.947</v>
      </c>
      <c r="BE14">
        <v>155.8</v>
      </c>
      <c r="BF14">
        <v>26.87</v>
      </c>
      <c r="BG14">
        <f t="shared" si="21"/>
        <v>3.316933900893483</v>
      </c>
      <c r="BJ14">
        <f t="shared" si="22"/>
        <v>28</v>
      </c>
      <c r="BK14">
        <f t="shared" si="23"/>
        <v>557</v>
      </c>
      <c r="BL14">
        <v>9.85</v>
      </c>
      <c r="BM14">
        <v>2.102</v>
      </c>
      <c r="BN14">
        <v>599.9</v>
      </c>
      <c r="BO14">
        <v>-118.2</v>
      </c>
      <c r="BP14">
        <f t="shared" si="24"/>
        <v>9.264429332523942</v>
      </c>
      <c r="BQ14">
        <v>8.98</v>
      </c>
      <c r="BR14">
        <v>7.702</v>
      </c>
      <c r="BS14">
        <v>2093</v>
      </c>
      <c r="BT14">
        <v>668</v>
      </c>
      <c r="BU14">
        <f t="shared" si="10"/>
        <v>5.074772037462956</v>
      </c>
      <c r="BV14">
        <v>4.36</v>
      </c>
      <c r="BW14">
        <v>2.593</v>
      </c>
      <c r="BX14">
        <v>217.5</v>
      </c>
      <c r="BY14">
        <v>-238.8</v>
      </c>
      <c r="BZ14">
        <f t="shared" si="25"/>
        <v>3.409821157076502</v>
      </c>
      <c r="CA14">
        <v>8.68</v>
      </c>
      <c r="CB14">
        <v>1.233</v>
      </c>
      <c r="CC14">
        <v>363.3</v>
      </c>
      <c r="CD14">
        <v>-28.2</v>
      </c>
      <c r="CE14">
        <f t="shared" si="26"/>
        <v>8.632423707675088</v>
      </c>
      <c r="CH14">
        <f t="shared" si="27"/>
        <v>28</v>
      </c>
      <c r="CI14">
        <f t="shared" si="28"/>
        <v>557</v>
      </c>
      <c r="CJ14">
        <v>8.94</v>
      </c>
      <c r="CK14">
        <v>5.398</v>
      </c>
      <c r="CL14">
        <v>525.2</v>
      </c>
      <c r="CM14">
        <v>-716.8</v>
      </c>
      <c r="CN14">
        <f t="shared" si="29"/>
        <v>6.162262779828892</v>
      </c>
      <c r="CO14">
        <v>2.67</v>
      </c>
      <c r="CP14">
        <v>1.598</v>
      </c>
      <c r="CQ14">
        <v>473.5</v>
      </c>
      <c r="CR14">
        <v>-41.56</v>
      </c>
      <c r="CS14">
        <f t="shared" si="30"/>
        <v>2.4332863858628495</v>
      </c>
      <c r="CT14">
        <v>11.9</v>
      </c>
      <c r="CU14">
        <v>2.433</v>
      </c>
      <c r="CV14">
        <v>670.6</v>
      </c>
      <c r="CW14">
        <v>-180</v>
      </c>
      <c r="CX14">
        <f t="shared" si="31"/>
        <v>11.068788352561876</v>
      </c>
      <c r="DC14" t="e">
        <f t="shared" si="32"/>
        <v>#NUM!</v>
      </c>
      <c r="DF14">
        <f t="shared" si="33"/>
        <v>28</v>
      </c>
      <c r="DG14">
        <f t="shared" si="34"/>
        <v>557</v>
      </c>
      <c r="DH14">
        <v>12.63</v>
      </c>
      <c r="DI14">
        <v>1.943</v>
      </c>
      <c r="DJ14">
        <v>510.3</v>
      </c>
      <c r="DK14">
        <v>160.8</v>
      </c>
      <c r="DL14">
        <f t="shared" si="35"/>
        <v>12.15940602752879</v>
      </c>
      <c r="DQ14" t="e">
        <f t="shared" si="36"/>
        <v>#NUM!</v>
      </c>
      <c r="DR14">
        <v>12.63</v>
      </c>
      <c r="DS14">
        <v>1.943</v>
      </c>
      <c r="DT14">
        <v>510.3</v>
      </c>
      <c r="DU14">
        <v>160.8</v>
      </c>
      <c r="DV14">
        <f t="shared" si="37"/>
        <v>12.15940602752879</v>
      </c>
      <c r="DW14">
        <v>13.05</v>
      </c>
      <c r="DX14">
        <v>1.905</v>
      </c>
      <c r="DY14">
        <v>524.1</v>
      </c>
      <c r="DZ14">
        <v>131.9</v>
      </c>
      <c r="EA14">
        <f t="shared" si="38"/>
        <v>12.606503293063733</v>
      </c>
    </row>
    <row r="15" spans="2:131" ht="12.75">
      <c r="B15">
        <v>30</v>
      </c>
      <c r="C15">
        <f t="shared" si="11"/>
        <v>569</v>
      </c>
      <c r="D15">
        <v>13.11</v>
      </c>
      <c r="E15">
        <v>2.089</v>
      </c>
      <c r="F15">
        <v>563.5</v>
      </c>
      <c r="G15">
        <v>-163</v>
      </c>
      <c r="H15">
        <f t="shared" si="12"/>
        <v>12.533446661273931</v>
      </c>
      <c r="I15">
        <v>12.01</v>
      </c>
      <c r="J15">
        <v>3.11</v>
      </c>
      <c r="K15">
        <v>3.11</v>
      </c>
      <c r="M15" t="s">
        <v>54</v>
      </c>
      <c r="N15">
        <f t="shared" si="7"/>
        <v>30</v>
      </c>
      <c r="O15">
        <f t="shared" si="8"/>
        <v>569</v>
      </c>
      <c r="P15">
        <v>15.49</v>
      </c>
      <c r="Q15">
        <v>1.763</v>
      </c>
      <c r="R15">
        <v>527.8</v>
      </c>
      <c r="S15">
        <v>19.94</v>
      </c>
      <c r="T15">
        <f t="shared" si="13"/>
        <v>15.145478706080544</v>
      </c>
      <c r="U15">
        <v>12.84</v>
      </c>
      <c r="V15">
        <v>2.312</v>
      </c>
      <c r="W15">
        <v>690.3</v>
      </c>
      <c r="X15">
        <v>-43.92</v>
      </c>
      <c r="Y15">
        <f t="shared" si="14"/>
        <v>12.098321691732407</v>
      </c>
      <c r="Z15">
        <v>15.03</v>
      </c>
      <c r="AA15">
        <v>1.934</v>
      </c>
      <c r="AB15">
        <v>356.5</v>
      </c>
      <c r="AC15">
        <v>212.3</v>
      </c>
      <c r="AD15">
        <f t="shared" si="15"/>
        <v>14.565758585449593</v>
      </c>
      <c r="AE15">
        <v>12.12</v>
      </c>
      <c r="AF15">
        <v>1.452</v>
      </c>
      <c r="AG15">
        <v>389.6</v>
      </c>
      <c r="AH15">
        <v>91.73</v>
      </c>
      <c r="AI15">
        <f t="shared" si="16"/>
        <v>11.969884352917383</v>
      </c>
      <c r="AL15">
        <f t="shared" si="17"/>
        <v>30</v>
      </c>
      <c r="AM15">
        <f t="shared" si="9"/>
        <v>569</v>
      </c>
      <c r="AN15">
        <v>13.39</v>
      </c>
      <c r="AO15">
        <v>1.739</v>
      </c>
      <c r="AP15">
        <v>429.6</v>
      </c>
      <c r="AQ15">
        <v>153.8</v>
      </c>
      <c r="AR15">
        <f t="shared" si="18"/>
        <v>13.06193692256631</v>
      </c>
      <c r="AS15">
        <v>11.59</v>
      </c>
      <c r="AT15">
        <v>1.985</v>
      </c>
      <c r="AU15">
        <v>416.2</v>
      </c>
      <c r="AV15">
        <v>-218</v>
      </c>
      <c r="AW15">
        <f t="shared" si="19"/>
        <v>11.089337092012823</v>
      </c>
      <c r="AX15">
        <v>7.31</v>
      </c>
      <c r="AY15">
        <v>1.84</v>
      </c>
      <c r="AZ15">
        <v>85.33</v>
      </c>
      <c r="BA15">
        <v>-48.45</v>
      </c>
      <c r="BB15">
        <f t="shared" si="20"/>
        <v>6.912419640323785</v>
      </c>
      <c r="BC15">
        <v>3.87</v>
      </c>
      <c r="BD15">
        <v>1.861</v>
      </c>
      <c r="BE15">
        <v>169.7</v>
      </c>
      <c r="BF15">
        <v>57.43</v>
      </c>
      <c r="BG15">
        <f t="shared" si="21"/>
        <v>3.457773890352654</v>
      </c>
      <c r="BJ15">
        <f t="shared" si="22"/>
        <v>30</v>
      </c>
      <c r="BK15">
        <f t="shared" si="23"/>
        <v>569</v>
      </c>
      <c r="BL15">
        <v>9.96</v>
      </c>
      <c r="BM15">
        <v>2.147</v>
      </c>
      <c r="BN15">
        <v>543</v>
      </c>
      <c r="BO15">
        <v>-201.8</v>
      </c>
      <c r="BP15">
        <f t="shared" si="24"/>
        <v>9.34125929941744</v>
      </c>
      <c r="BQ15">
        <v>9.07</v>
      </c>
      <c r="BR15">
        <v>6.836</v>
      </c>
      <c r="BS15">
        <v>1602</v>
      </c>
      <c r="BT15">
        <v>-836.4</v>
      </c>
      <c r="BU15">
        <f t="shared" si="10"/>
        <v>5.5564471192860845</v>
      </c>
      <c r="BV15">
        <v>4.54</v>
      </c>
      <c r="BW15">
        <v>2.265</v>
      </c>
      <c r="BX15">
        <v>224.7</v>
      </c>
      <c r="BY15">
        <v>-204.9</v>
      </c>
      <c r="BZ15">
        <f t="shared" si="25"/>
        <v>3.8332232188246524</v>
      </c>
      <c r="CA15">
        <v>8.77</v>
      </c>
      <c r="CB15">
        <v>1.163</v>
      </c>
      <c r="CC15">
        <v>335.3</v>
      </c>
      <c r="CD15">
        <v>-32.36</v>
      </c>
      <c r="CE15">
        <f t="shared" si="26"/>
        <v>8.745317563650948</v>
      </c>
      <c r="CH15">
        <f t="shared" si="27"/>
        <v>30</v>
      </c>
      <c r="CI15">
        <f t="shared" si="28"/>
        <v>569</v>
      </c>
      <c r="CJ15">
        <v>8.95</v>
      </c>
      <c r="CK15">
        <v>5.314</v>
      </c>
      <c r="CL15">
        <v>257.8</v>
      </c>
      <c r="CM15">
        <v>-518.7</v>
      </c>
      <c r="CN15">
        <f t="shared" si="29"/>
        <v>6.218935231924833</v>
      </c>
      <c r="CO15">
        <v>2.73</v>
      </c>
      <c r="CP15">
        <v>1.525</v>
      </c>
      <c r="CQ15">
        <v>443.9</v>
      </c>
      <c r="CR15">
        <v>-58.21</v>
      </c>
      <c r="CS15">
        <f t="shared" si="30"/>
        <v>2.5378618547215614</v>
      </c>
      <c r="CT15">
        <v>12.1</v>
      </c>
      <c r="CU15">
        <v>2.49</v>
      </c>
      <c r="CV15">
        <v>594.8</v>
      </c>
      <c r="CW15">
        <v>-268.8</v>
      </c>
      <c r="CX15">
        <f t="shared" si="31"/>
        <v>11.225775230970878</v>
      </c>
      <c r="DC15" t="e">
        <f t="shared" si="32"/>
        <v>#NUM!</v>
      </c>
      <c r="DF15">
        <f t="shared" si="33"/>
        <v>30</v>
      </c>
      <c r="DG15">
        <f t="shared" si="34"/>
        <v>569</v>
      </c>
      <c r="DH15">
        <v>13</v>
      </c>
      <c r="DI15">
        <v>2.146</v>
      </c>
      <c r="DJ15">
        <v>621.9</v>
      </c>
      <c r="DK15">
        <v>103.2</v>
      </c>
      <c r="DL15">
        <f t="shared" si="35"/>
        <v>12.381257696236569</v>
      </c>
      <c r="DQ15" t="e">
        <f t="shared" si="36"/>
        <v>#NUM!</v>
      </c>
      <c r="DR15">
        <v>13</v>
      </c>
      <c r="DS15">
        <v>2.146</v>
      </c>
      <c r="DT15">
        <v>621.9</v>
      </c>
      <c r="DU15">
        <v>103.2</v>
      </c>
      <c r="DV15">
        <f t="shared" si="37"/>
        <v>12.381257696236569</v>
      </c>
      <c r="DW15">
        <v>13.18</v>
      </c>
      <c r="DX15">
        <v>2.086</v>
      </c>
      <c r="DY15">
        <v>615.9</v>
      </c>
      <c r="DZ15">
        <v>68.63</v>
      </c>
      <c r="EA15">
        <f t="shared" si="38"/>
        <v>12.605636891703385</v>
      </c>
    </row>
    <row r="16" spans="2:131" ht="12.75">
      <c r="B16">
        <f>+B15+2</f>
        <v>32</v>
      </c>
      <c r="C16">
        <f t="shared" si="11"/>
        <v>581</v>
      </c>
      <c r="D16">
        <v>13.14</v>
      </c>
      <c r="E16">
        <v>2.167</v>
      </c>
      <c r="F16">
        <v>516.2</v>
      </c>
      <c r="G16">
        <v>-224.9</v>
      </c>
      <c r="H16">
        <f t="shared" si="12"/>
        <v>12.50624000975508</v>
      </c>
      <c r="I16">
        <v>11.93</v>
      </c>
      <c r="J16">
        <v>3.13</v>
      </c>
      <c r="K16">
        <v>3.37</v>
      </c>
      <c r="M16" t="s">
        <v>42</v>
      </c>
      <c r="N16">
        <f t="shared" si="7"/>
        <v>32</v>
      </c>
      <c r="O16">
        <f t="shared" si="8"/>
        <v>581</v>
      </c>
      <c r="P16">
        <v>15.56</v>
      </c>
      <c r="Q16">
        <v>1.482</v>
      </c>
      <c r="R16">
        <v>424.8</v>
      </c>
      <c r="S16">
        <v>-66.51</v>
      </c>
      <c r="T16">
        <f t="shared" si="13"/>
        <v>15.392877219493327</v>
      </c>
      <c r="U16">
        <v>12.96</v>
      </c>
      <c r="V16">
        <v>2.095</v>
      </c>
      <c r="W16">
        <v>579</v>
      </c>
      <c r="X16">
        <v>-146.8</v>
      </c>
      <c r="Y16">
        <f t="shared" si="14"/>
        <v>12.379347173275331</v>
      </c>
      <c r="Z16">
        <v>15.14</v>
      </c>
      <c r="AA16">
        <v>2.131</v>
      </c>
      <c r="AB16">
        <v>350</v>
      </c>
      <c r="AC16">
        <v>246.1</v>
      </c>
      <c r="AD16">
        <f t="shared" si="15"/>
        <v>14.532435293532885</v>
      </c>
      <c r="AE16">
        <v>12.22</v>
      </c>
      <c r="AF16">
        <v>1.472</v>
      </c>
      <c r="AG16">
        <v>396.2</v>
      </c>
      <c r="AH16">
        <v>93.46</v>
      </c>
      <c r="AI16">
        <f t="shared" si="16"/>
        <v>12.05870860582139</v>
      </c>
      <c r="AL16">
        <f t="shared" si="17"/>
        <v>32</v>
      </c>
      <c r="AM16">
        <f t="shared" si="9"/>
        <v>581</v>
      </c>
      <c r="AN16">
        <v>13.64</v>
      </c>
      <c r="AO16">
        <v>1.749</v>
      </c>
      <c r="AP16">
        <v>454.2</v>
      </c>
      <c r="AQ16">
        <v>141.1</v>
      </c>
      <c r="AR16">
        <f t="shared" si="18"/>
        <v>13.305145328473385</v>
      </c>
      <c r="AS16">
        <v>11.73</v>
      </c>
      <c r="AT16">
        <v>1.97</v>
      </c>
      <c r="AU16">
        <v>369</v>
      </c>
      <c r="AV16">
        <v>-219.4</v>
      </c>
      <c r="AW16">
        <f t="shared" si="19"/>
        <v>11.239910062740687</v>
      </c>
      <c r="AX16">
        <v>7.26</v>
      </c>
      <c r="AY16">
        <v>1.798</v>
      </c>
      <c r="AZ16">
        <v>89.24</v>
      </c>
      <c r="BA16">
        <v>-46.55</v>
      </c>
      <c r="BB16">
        <f t="shared" si="20"/>
        <v>6.8916622987466285</v>
      </c>
      <c r="BC16">
        <v>3.95</v>
      </c>
      <c r="BD16">
        <v>1.826</v>
      </c>
      <c r="BE16">
        <v>186</v>
      </c>
      <c r="BF16">
        <v>88.65</v>
      </c>
      <c r="BG16">
        <f t="shared" si="21"/>
        <v>3.5620679657070067</v>
      </c>
      <c r="BJ16">
        <f t="shared" si="22"/>
        <v>32</v>
      </c>
      <c r="BK16">
        <f t="shared" si="23"/>
        <v>581</v>
      </c>
      <c r="BL16">
        <v>10.08</v>
      </c>
      <c r="BM16">
        <v>2.157</v>
      </c>
      <c r="BN16">
        <v>464.8</v>
      </c>
      <c r="BO16">
        <v>-243.7</v>
      </c>
      <c r="BP16">
        <f t="shared" si="24"/>
        <v>9.45353349611814</v>
      </c>
      <c r="BQ16">
        <v>9.14</v>
      </c>
      <c r="BR16">
        <v>6.055</v>
      </c>
      <c r="BS16">
        <v>755</v>
      </c>
      <c r="BT16">
        <v>-865.3</v>
      </c>
      <c r="BU16">
        <f t="shared" si="10"/>
        <v>6.012023820183127</v>
      </c>
      <c r="BV16">
        <v>4.71</v>
      </c>
      <c r="BW16">
        <v>1.979</v>
      </c>
      <c r="BX16">
        <v>235.2</v>
      </c>
      <c r="BY16">
        <v>-173.2</v>
      </c>
      <c r="BZ16">
        <f t="shared" si="25"/>
        <v>4.213309206597998</v>
      </c>
      <c r="CA16">
        <v>8.87</v>
      </c>
      <c r="CB16">
        <v>1.098</v>
      </c>
      <c r="CC16">
        <v>312.7</v>
      </c>
      <c r="CD16">
        <v>-25.56</v>
      </c>
      <c r="CE16">
        <f t="shared" si="26"/>
        <v>8.860582176808906</v>
      </c>
      <c r="CH16">
        <f t="shared" si="27"/>
        <v>32</v>
      </c>
      <c r="CI16">
        <f t="shared" si="28"/>
        <v>581</v>
      </c>
      <c r="CJ16">
        <v>8.96</v>
      </c>
      <c r="CK16">
        <v>5.173</v>
      </c>
      <c r="CL16">
        <v>160.2</v>
      </c>
      <c r="CM16">
        <v>-377.1</v>
      </c>
      <c r="CN16">
        <f t="shared" si="29"/>
        <v>6.30854665778808</v>
      </c>
      <c r="CO16">
        <v>2.78</v>
      </c>
      <c r="CP16">
        <v>1.439</v>
      </c>
      <c r="CQ16">
        <v>412.4</v>
      </c>
      <c r="CR16">
        <v>-63.03</v>
      </c>
      <c r="CS16">
        <f t="shared" si="30"/>
        <v>2.636656923524014</v>
      </c>
      <c r="CT16">
        <v>12.3</v>
      </c>
      <c r="CU16">
        <v>2.489</v>
      </c>
      <c r="CV16">
        <v>499.1</v>
      </c>
      <c r="CW16">
        <v>-306.2</v>
      </c>
      <c r="CX16">
        <f t="shared" si="31"/>
        <v>11.42668365610166</v>
      </c>
      <c r="DC16" t="e">
        <f t="shared" si="32"/>
        <v>#NUM!</v>
      </c>
      <c r="DF16">
        <f t="shared" si="33"/>
        <v>32</v>
      </c>
      <c r="DG16">
        <f t="shared" si="34"/>
        <v>581</v>
      </c>
      <c r="DH16">
        <v>13.32</v>
      </c>
      <c r="DI16">
        <v>2.304</v>
      </c>
      <c r="DJ16">
        <v>688.2</v>
      </c>
      <c r="DK16">
        <v>-41.29</v>
      </c>
      <c r="DL16">
        <f t="shared" si="35"/>
        <v>12.584486752548882</v>
      </c>
      <c r="DQ16" t="e">
        <f t="shared" si="36"/>
        <v>#NUM!</v>
      </c>
      <c r="DR16">
        <v>13.32</v>
      </c>
      <c r="DS16">
        <v>2.304</v>
      </c>
      <c r="DT16">
        <v>688.2</v>
      </c>
      <c r="DU16">
        <v>-41.29</v>
      </c>
      <c r="DV16">
        <f t="shared" si="37"/>
        <v>12.584486752548882</v>
      </c>
      <c r="DW16">
        <v>13.3</v>
      </c>
      <c r="DX16">
        <v>2.252</v>
      </c>
      <c r="DY16">
        <v>668.7</v>
      </c>
      <c r="DZ16">
        <v>-60.86</v>
      </c>
      <c r="EA16">
        <f t="shared" si="38"/>
        <v>12.603231120367258</v>
      </c>
    </row>
    <row r="17" spans="2:131" ht="12.75">
      <c r="B17">
        <f>+B16+2</f>
        <v>34</v>
      </c>
      <c r="C17">
        <f t="shared" si="11"/>
        <v>593</v>
      </c>
      <c r="D17">
        <v>13.19</v>
      </c>
      <c r="E17">
        <v>2.222</v>
      </c>
      <c r="F17">
        <v>449</v>
      </c>
      <c r="G17">
        <v>-261.4</v>
      </c>
      <c r="H17">
        <f t="shared" si="12"/>
        <v>12.515484896171099</v>
      </c>
      <c r="I17">
        <v>11.84</v>
      </c>
      <c r="J17">
        <v>3.12</v>
      </c>
      <c r="K17">
        <v>3.63</v>
      </c>
      <c r="M17" t="s">
        <v>44</v>
      </c>
      <c r="N17">
        <f t="shared" si="7"/>
        <v>34</v>
      </c>
      <c r="O17">
        <f t="shared" si="8"/>
        <v>593</v>
      </c>
      <c r="P17">
        <v>15.64</v>
      </c>
      <c r="Q17">
        <v>1.268</v>
      </c>
      <c r="R17">
        <v>334.7</v>
      </c>
      <c r="S17">
        <v>-67.03</v>
      </c>
      <c r="T17">
        <f t="shared" si="13"/>
        <v>15.578829796356702</v>
      </c>
      <c r="U17">
        <v>13.09</v>
      </c>
      <c r="V17">
        <v>1.885</v>
      </c>
      <c r="W17">
        <v>472.8</v>
      </c>
      <c r="X17">
        <v>-170.5</v>
      </c>
      <c r="Y17">
        <f t="shared" si="14"/>
        <v>12.660831741536787</v>
      </c>
      <c r="Z17">
        <v>15.27</v>
      </c>
      <c r="AA17">
        <v>2.477</v>
      </c>
      <c r="AB17">
        <v>343.7</v>
      </c>
      <c r="AC17">
        <v>298.2</v>
      </c>
      <c r="AD17">
        <f t="shared" si="15"/>
        <v>14.405572069528095</v>
      </c>
      <c r="AE17">
        <v>12.34</v>
      </c>
      <c r="AF17">
        <v>1.512</v>
      </c>
      <c r="AG17">
        <v>408.5</v>
      </c>
      <c r="AH17">
        <v>97.53</v>
      </c>
      <c r="AI17">
        <f t="shared" si="16"/>
        <v>12.155409561049161</v>
      </c>
      <c r="AL17">
        <f t="shared" si="17"/>
        <v>34</v>
      </c>
      <c r="AM17">
        <f t="shared" si="9"/>
        <v>593</v>
      </c>
      <c r="AN17">
        <v>13.88</v>
      </c>
      <c r="AO17">
        <v>1.759</v>
      </c>
      <c r="AP17">
        <v>481.5</v>
      </c>
      <c r="AQ17">
        <v>119.8</v>
      </c>
      <c r="AR17">
        <f t="shared" si="18"/>
        <v>13.538320057031477</v>
      </c>
      <c r="AS17">
        <v>11.89</v>
      </c>
      <c r="AT17">
        <v>1.946</v>
      </c>
      <c r="AU17">
        <v>325.8</v>
      </c>
      <c r="AV17">
        <v>-210.5</v>
      </c>
      <c r="AW17">
        <f t="shared" si="19"/>
        <v>11.41709700665389</v>
      </c>
      <c r="AX17">
        <v>7.19</v>
      </c>
      <c r="AY17">
        <v>1.826</v>
      </c>
      <c r="AZ17">
        <v>90.39</v>
      </c>
      <c r="BA17">
        <v>-47.92</v>
      </c>
      <c r="BB17">
        <f t="shared" si="20"/>
        <v>6.802143288649581</v>
      </c>
      <c r="BC17">
        <v>4.02</v>
      </c>
      <c r="BD17">
        <v>1.838</v>
      </c>
      <c r="BE17">
        <v>205.3</v>
      </c>
      <c r="BF17">
        <v>120.7</v>
      </c>
      <c r="BG17">
        <f t="shared" si="21"/>
        <v>3.6237281399818944</v>
      </c>
      <c r="BJ17">
        <f t="shared" si="22"/>
        <v>34</v>
      </c>
      <c r="BK17">
        <f t="shared" si="23"/>
        <v>593</v>
      </c>
      <c r="BL17">
        <v>10.23</v>
      </c>
      <c r="BM17">
        <v>2.133</v>
      </c>
      <c r="BN17">
        <v>389.3</v>
      </c>
      <c r="BO17">
        <v>-249.7</v>
      </c>
      <c r="BP17">
        <f t="shared" si="24"/>
        <v>9.620996405585592</v>
      </c>
      <c r="BQ17">
        <v>9.21</v>
      </c>
      <c r="BR17">
        <v>5.341</v>
      </c>
      <c r="BS17">
        <v>422.3</v>
      </c>
      <c r="BT17">
        <v>-657.3</v>
      </c>
      <c r="BU17">
        <f t="shared" si="10"/>
        <v>6.463629588842922</v>
      </c>
      <c r="BV17">
        <v>4.87</v>
      </c>
      <c r="BW17">
        <v>1.734</v>
      </c>
      <c r="BX17">
        <v>249.3</v>
      </c>
      <c r="BY17">
        <v>-143.7</v>
      </c>
      <c r="BZ17">
        <f t="shared" si="25"/>
        <v>4.5453519111198055</v>
      </c>
      <c r="CA17">
        <v>8.98</v>
      </c>
      <c r="CB17">
        <v>1.041</v>
      </c>
      <c r="CC17">
        <v>297</v>
      </c>
      <c r="CD17">
        <v>-11.76</v>
      </c>
      <c r="CE17">
        <f t="shared" si="26"/>
        <v>8.978205462423292</v>
      </c>
      <c r="CH17">
        <f t="shared" si="27"/>
        <v>34</v>
      </c>
      <c r="CI17">
        <f t="shared" si="28"/>
        <v>593</v>
      </c>
      <c r="CJ17">
        <v>8.97</v>
      </c>
      <c r="CK17">
        <v>4.969</v>
      </c>
      <c r="CL17">
        <v>116.9</v>
      </c>
      <c r="CM17">
        <v>-278.7</v>
      </c>
      <c r="CN17">
        <f t="shared" si="29"/>
        <v>6.434935144010481</v>
      </c>
      <c r="CO17">
        <v>2.82</v>
      </c>
      <c r="CP17">
        <v>1.344</v>
      </c>
      <c r="CQ17">
        <v>382.6</v>
      </c>
      <c r="CR17">
        <v>-57.49</v>
      </c>
      <c r="CS17">
        <f t="shared" si="30"/>
        <v>2.7252391094393213</v>
      </c>
      <c r="CT17">
        <v>12.51</v>
      </c>
      <c r="CU17">
        <v>2.45</v>
      </c>
      <c r="CV17">
        <v>415</v>
      </c>
      <c r="CW17">
        <v>-306</v>
      </c>
      <c r="CX17">
        <f t="shared" si="31"/>
        <v>11.665737596258614</v>
      </c>
      <c r="DC17" t="e">
        <f t="shared" si="32"/>
        <v>#NUM!</v>
      </c>
      <c r="DF17">
        <f t="shared" si="33"/>
        <v>34</v>
      </c>
      <c r="DG17">
        <f t="shared" si="34"/>
        <v>593</v>
      </c>
      <c r="DH17">
        <v>13.44</v>
      </c>
      <c r="DI17">
        <v>2.389</v>
      </c>
      <c r="DJ17">
        <v>640.3</v>
      </c>
      <c r="DK17">
        <v>-198.5</v>
      </c>
      <c r="DL17">
        <f t="shared" si="35"/>
        <v>12.640966514943946</v>
      </c>
      <c r="DQ17" t="e">
        <f t="shared" si="36"/>
        <v>#NUM!</v>
      </c>
      <c r="DR17">
        <v>13.44</v>
      </c>
      <c r="DS17">
        <v>2.389</v>
      </c>
      <c r="DT17">
        <v>640.3</v>
      </c>
      <c r="DU17">
        <v>-198.5</v>
      </c>
      <c r="DV17">
        <f t="shared" si="37"/>
        <v>12.640966514943946</v>
      </c>
      <c r="DW17">
        <v>13.4</v>
      </c>
      <c r="DX17">
        <v>2.368</v>
      </c>
      <c r="DY17">
        <v>625.9</v>
      </c>
      <c r="DZ17">
        <v>-205.6</v>
      </c>
      <c r="EA17">
        <f t="shared" si="38"/>
        <v>12.61655014182929</v>
      </c>
    </row>
    <row r="18" spans="2:131" ht="12.75">
      <c r="B18">
        <f>+B17+2</f>
        <v>36</v>
      </c>
      <c r="C18">
        <f t="shared" si="11"/>
        <v>605</v>
      </c>
      <c r="D18">
        <v>13.25</v>
      </c>
      <c r="E18">
        <v>2.242</v>
      </c>
      <c r="F18">
        <v>378.7</v>
      </c>
      <c r="G18">
        <v>-268.3</v>
      </c>
      <c r="H18">
        <f t="shared" si="12"/>
        <v>12.56060238763748</v>
      </c>
      <c r="I18">
        <v>11.77</v>
      </c>
      <c r="J18">
        <v>3.07</v>
      </c>
      <c r="K18">
        <v>3.87</v>
      </c>
      <c r="M18" t="s">
        <v>92</v>
      </c>
      <c r="N18">
        <f t="shared" si="7"/>
        <v>36</v>
      </c>
      <c r="O18">
        <f t="shared" si="8"/>
        <v>605</v>
      </c>
      <c r="P18">
        <v>15.71</v>
      </c>
      <c r="Q18">
        <v>1.139</v>
      </c>
      <c r="R18">
        <v>278</v>
      </c>
      <c r="S18">
        <v>-30.63</v>
      </c>
      <c r="T18">
        <f t="shared" si="13"/>
        <v>15.691524597890666</v>
      </c>
      <c r="U18">
        <v>13.22</v>
      </c>
      <c r="V18">
        <v>1.689</v>
      </c>
      <c r="W18">
        <v>396.6</v>
      </c>
      <c r="X18">
        <v>-155.4</v>
      </c>
      <c r="Y18">
        <f t="shared" si="14"/>
        <v>12.924744014459556</v>
      </c>
      <c r="Z18">
        <v>15.34</v>
      </c>
      <c r="AA18">
        <v>2.985</v>
      </c>
      <c r="AB18">
        <v>351.1</v>
      </c>
      <c r="AC18">
        <v>369.4</v>
      </c>
      <c r="AD18">
        <f t="shared" si="15"/>
        <v>14.101235819118719</v>
      </c>
      <c r="AE18">
        <v>12.46</v>
      </c>
      <c r="AF18">
        <v>1.571</v>
      </c>
      <c r="AG18">
        <v>428.8</v>
      </c>
      <c r="AH18">
        <v>100.4</v>
      </c>
      <c r="AI18">
        <f t="shared" si="16"/>
        <v>12.240544824691092</v>
      </c>
      <c r="AL18">
        <f t="shared" si="17"/>
        <v>36</v>
      </c>
      <c r="AM18">
        <f t="shared" si="9"/>
        <v>605</v>
      </c>
      <c r="AN18">
        <v>14.12</v>
      </c>
      <c r="AO18">
        <v>1.748</v>
      </c>
      <c r="AP18">
        <v>500.4</v>
      </c>
      <c r="AQ18">
        <v>88.89</v>
      </c>
      <c r="AR18">
        <f t="shared" si="18"/>
        <v>13.785607136954841</v>
      </c>
      <c r="AS18">
        <v>12.05</v>
      </c>
      <c r="AT18">
        <v>1.908</v>
      </c>
      <c r="AU18">
        <v>287</v>
      </c>
      <c r="AV18">
        <v>-192.5</v>
      </c>
      <c r="AW18">
        <f t="shared" si="19"/>
        <v>11.604260409715648</v>
      </c>
      <c r="AX18">
        <v>7.13</v>
      </c>
      <c r="AY18">
        <v>1.859</v>
      </c>
      <c r="AZ18">
        <v>87.48</v>
      </c>
      <c r="BA18">
        <v>-49.46</v>
      </c>
      <c r="BB18">
        <f t="shared" si="20"/>
        <v>6.719437975721154</v>
      </c>
      <c r="BC18">
        <v>4.09</v>
      </c>
      <c r="BD18">
        <v>1.892</v>
      </c>
      <c r="BE18">
        <v>228.2</v>
      </c>
      <c r="BF18">
        <v>153.7</v>
      </c>
      <c r="BG18">
        <f t="shared" si="21"/>
        <v>3.656007947711289</v>
      </c>
      <c r="BJ18">
        <f t="shared" si="22"/>
        <v>36</v>
      </c>
      <c r="BK18">
        <f t="shared" si="23"/>
        <v>605</v>
      </c>
      <c r="BL18">
        <v>10.41</v>
      </c>
      <c r="BM18">
        <v>2.075</v>
      </c>
      <c r="BN18">
        <v>327.6</v>
      </c>
      <c r="BO18">
        <v>-232.3</v>
      </c>
      <c r="BP18">
        <f t="shared" si="24"/>
        <v>9.843973607855151</v>
      </c>
      <c r="BQ18">
        <v>9.27</v>
      </c>
      <c r="BR18">
        <v>4.708</v>
      </c>
      <c r="BS18">
        <v>279.7</v>
      </c>
      <c r="BT18">
        <v>-494.6</v>
      </c>
      <c r="BU18">
        <f t="shared" si="10"/>
        <v>6.889359093804928</v>
      </c>
      <c r="BV18">
        <v>5.01</v>
      </c>
      <c r="BW18">
        <v>1.528</v>
      </c>
      <c r="BX18">
        <v>267.5</v>
      </c>
      <c r="BY18">
        <v>-116.6</v>
      </c>
      <c r="BZ18">
        <f t="shared" si="25"/>
        <v>4.816160389477112</v>
      </c>
      <c r="CA18">
        <v>9.09</v>
      </c>
      <c r="CB18">
        <v>1.045</v>
      </c>
      <c r="CC18">
        <v>288.7</v>
      </c>
      <c r="CD18">
        <v>6.213</v>
      </c>
      <c r="CE18">
        <f t="shared" si="26"/>
        <v>9.087915884516512</v>
      </c>
      <c r="CH18">
        <f t="shared" si="27"/>
        <v>36</v>
      </c>
      <c r="CI18">
        <f t="shared" si="28"/>
        <v>605</v>
      </c>
      <c r="CJ18">
        <v>8.98</v>
      </c>
      <c r="CK18">
        <v>4.707</v>
      </c>
      <c r="CL18">
        <v>95.61</v>
      </c>
      <c r="CM18">
        <v>-204.8</v>
      </c>
      <c r="CN18">
        <f t="shared" si="29"/>
        <v>6.6003277798850934</v>
      </c>
      <c r="CO18">
        <v>2.86</v>
      </c>
      <c r="CP18">
        <v>1.244</v>
      </c>
      <c r="CQ18">
        <v>356.8</v>
      </c>
      <c r="CR18">
        <v>-43.64</v>
      </c>
      <c r="CS18">
        <f t="shared" si="30"/>
        <v>2.8082673458621663</v>
      </c>
      <c r="CT18">
        <v>12.73</v>
      </c>
      <c r="CU18">
        <v>2.387</v>
      </c>
      <c r="CV18">
        <v>347.1</v>
      </c>
      <c r="CW18">
        <v>-285.8</v>
      </c>
      <c r="CX18">
        <f t="shared" si="31"/>
        <v>11.93301157758568</v>
      </c>
      <c r="DC18" t="e">
        <f t="shared" si="32"/>
        <v>#NUM!</v>
      </c>
      <c r="DF18">
        <f t="shared" si="33"/>
        <v>36</v>
      </c>
      <c r="DG18">
        <f t="shared" si="34"/>
        <v>605</v>
      </c>
      <c r="DH18">
        <v>13.45</v>
      </c>
      <c r="DI18">
        <v>2.401</v>
      </c>
      <c r="DJ18">
        <v>523.8</v>
      </c>
      <c r="DK18">
        <v>-279.9</v>
      </c>
      <c r="DL18">
        <f t="shared" si="35"/>
        <v>12.64256339551513</v>
      </c>
      <c r="DQ18" t="e">
        <f t="shared" si="36"/>
        <v>#NUM!</v>
      </c>
      <c r="DR18">
        <v>13.45</v>
      </c>
      <c r="DS18">
        <v>2.401</v>
      </c>
      <c r="DT18">
        <v>523.8</v>
      </c>
      <c r="DU18">
        <v>-279.9</v>
      </c>
      <c r="DV18">
        <f t="shared" si="37"/>
        <v>12.64256339551513</v>
      </c>
      <c r="DW18">
        <v>13.48</v>
      </c>
      <c r="DX18">
        <v>2.42</v>
      </c>
      <c r="DY18">
        <v>516.3</v>
      </c>
      <c r="DZ18">
        <v>-286.8</v>
      </c>
      <c r="EA18">
        <f t="shared" si="38"/>
        <v>12.658335889264034</v>
      </c>
    </row>
    <row r="19" spans="2:131" ht="12.75">
      <c r="B19">
        <f>+B18+2</f>
        <v>38</v>
      </c>
      <c r="C19">
        <f t="shared" si="11"/>
        <v>617</v>
      </c>
      <c r="D19">
        <v>13.32</v>
      </c>
      <c r="E19">
        <v>2.232</v>
      </c>
      <c r="F19">
        <v>319.2</v>
      </c>
      <c r="G19">
        <v>-254.5</v>
      </c>
      <c r="H19">
        <f t="shared" si="12"/>
        <v>12.63792732065924</v>
      </c>
      <c r="I19">
        <v>11.69</v>
      </c>
      <c r="J19">
        <v>3</v>
      </c>
      <c r="K19">
        <v>4.07</v>
      </c>
      <c r="M19" t="s">
        <v>43</v>
      </c>
      <c r="N19">
        <f t="shared" si="7"/>
        <v>38</v>
      </c>
      <c r="O19">
        <f t="shared" si="8"/>
        <v>617</v>
      </c>
      <c r="P19">
        <v>15.72</v>
      </c>
      <c r="Q19">
        <v>1.206</v>
      </c>
      <c r="R19">
        <v>251.4</v>
      </c>
      <c r="S19">
        <v>17.18</v>
      </c>
      <c r="T19">
        <f t="shared" si="13"/>
        <v>15.681916037539782</v>
      </c>
      <c r="U19">
        <v>13.34</v>
      </c>
      <c r="V19">
        <v>1.51</v>
      </c>
      <c r="W19">
        <v>347.4</v>
      </c>
      <c r="X19">
        <v>-125.4</v>
      </c>
      <c r="Y19">
        <f t="shared" si="14"/>
        <v>13.15669668205047</v>
      </c>
      <c r="Z19">
        <v>15.36</v>
      </c>
      <c r="AA19">
        <v>3.643</v>
      </c>
      <c r="AB19">
        <v>375.9</v>
      </c>
      <c r="AC19">
        <v>458.8</v>
      </c>
      <c r="AD19">
        <f t="shared" si="15"/>
        <v>13.65907553627505</v>
      </c>
      <c r="AE19">
        <v>12.58</v>
      </c>
      <c r="AF19">
        <v>1.638</v>
      </c>
      <c r="AG19">
        <v>456.7</v>
      </c>
      <c r="AH19">
        <v>97.52</v>
      </c>
      <c r="AI19">
        <f t="shared" si="16"/>
        <v>12.31810897833017</v>
      </c>
      <c r="AL19">
        <f t="shared" si="17"/>
        <v>38</v>
      </c>
      <c r="AM19">
        <f t="shared" si="9"/>
        <v>617</v>
      </c>
      <c r="AN19">
        <v>14.35</v>
      </c>
      <c r="AO19">
        <v>1.726</v>
      </c>
      <c r="AP19">
        <v>506.7</v>
      </c>
      <c r="AQ19">
        <v>60.8</v>
      </c>
      <c r="AR19">
        <f t="shared" si="18"/>
        <v>14.030480270294381</v>
      </c>
      <c r="AS19">
        <v>12.21</v>
      </c>
      <c r="AT19">
        <v>1.85</v>
      </c>
      <c r="AU19">
        <v>255.6</v>
      </c>
      <c r="AV19">
        <v>-167.3</v>
      </c>
      <c r="AW19">
        <f t="shared" si="19"/>
        <v>11.805239385747958</v>
      </c>
      <c r="AX19">
        <v>7.06</v>
      </c>
      <c r="AY19">
        <v>1.849</v>
      </c>
      <c r="AZ19">
        <v>81.83</v>
      </c>
      <c r="BA19">
        <v>-48.43</v>
      </c>
      <c r="BB19">
        <f t="shared" si="20"/>
        <v>6.656182595275423</v>
      </c>
      <c r="BC19">
        <v>4.16</v>
      </c>
      <c r="BD19">
        <v>1.98</v>
      </c>
      <c r="BE19">
        <v>255.7</v>
      </c>
      <c r="BF19">
        <v>187.7</v>
      </c>
      <c r="BG19">
        <f t="shared" si="21"/>
        <v>3.6631088688806113</v>
      </c>
      <c r="BJ19">
        <f t="shared" si="22"/>
        <v>38</v>
      </c>
      <c r="BK19">
        <f t="shared" si="23"/>
        <v>617</v>
      </c>
      <c r="BL19">
        <v>10.62</v>
      </c>
      <c r="BM19">
        <v>1.991</v>
      </c>
      <c r="BN19">
        <v>282.8</v>
      </c>
      <c r="BO19">
        <v>-203.9</v>
      </c>
      <c r="BP19">
        <f t="shared" si="24"/>
        <v>10.114723859257666</v>
      </c>
      <c r="BQ19">
        <v>9.31</v>
      </c>
      <c r="BR19">
        <v>4.15</v>
      </c>
      <c r="BS19">
        <v>208.1</v>
      </c>
      <c r="BT19">
        <v>-375.3</v>
      </c>
      <c r="BU19">
        <f t="shared" si="10"/>
        <v>7.274633421283369</v>
      </c>
      <c r="BV19">
        <v>5.14</v>
      </c>
      <c r="BW19">
        <v>1.37</v>
      </c>
      <c r="BX19">
        <v>290.6</v>
      </c>
      <c r="BY19">
        <v>-92.76</v>
      </c>
      <c r="BZ19">
        <f t="shared" si="25"/>
        <v>5.033067814214867</v>
      </c>
      <c r="CA19">
        <v>9.21</v>
      </c>
      <c r="CB19">
        <v>1.104</v>
      </c>
      <c r="CC19">
        <v>287.6</v>
      </c>
      <c r="CD19">
        <v>26.39</v>
      </c>
      <c r="CE19">
        <f t="shared" si="26"/>
        <v>9.1993144504703</v>
      </c>
      <c r="CH19">
        <f t="shared" si="27"/>
        <v>38</v>
      </c>
      <c r="CI19">
        <f t="shared" si="28"/>
        <v>617</v>
      </c>
      <c r="CJ19">
        <v>8.99</v>
      </c>
      <c r="CK19">
        <v>4.395</v>
      </c>
      <c r="CL19">
        <v>85.36</v>
      </c>
      <c r="CM19">
        <v>-145.2</v>
      </c>
      <c r="CN19">
        <f t="shared" si="29"/>
        <v>6.80047270204079</v>
      </c>
      <c r="CO19">
        <v>2.89</v>
      </c>
      <c r="CP19">
        <v>1.145</v>
      </c>
      <c r="CQ19">
        <v>336.1</v>
      </c>
      <c r="CR19">
        <v>-23.4</v>
      </c>
      <c r="CS19">
        <f t="shared" si="30"/>
        <v>2.870116517538308</v>
      </c>
      <c r="CT19">
        <v>12.96</v>
      </c>
      <c r="CU19">
        <v>2.289</v>
      </c>
      <c r="CV19">
        <v>295.6</v>
      </c>
      <c r="CW19">
        <v>-253.6</v>
      </c>
      <c r="CX19">
        <f t="shared" si="31"/>
        <v>12.236174263870302</v>
      </c>
      <c r="DC19" t="e">
        <f t="shared" si="32"/>
        <v>#NUM!</v>
      </c>
      <c r="DF19">
        <f t="shared" si="33"/>
        <v>38</v>
      </c>
      <c r="DG19">
        <f t="shared" si="34"/>
        <v>617</v>
      </c>
      <c r="DH19">
        <v>13.4</v>
      </c>
      <c r="DI19">
        <v>2.357</v>
      </c>
      <c r="DJ19">
        <v>413.4</v>
      </c>
      <c r="DK19">
        <v>-289.8</v>
      </c>
      <c r="DL19">
        <f t="shared" si="35"/>
        <v>12.625529815277575</v>
      </c>
      <c r="DQ19" t="e">
        <f t="shared" si="36"/>
        <v>#NUM!</v>
      </c>
      <c r="DR19">
        <v>13.4</v>
      </c>
      <c r="DS19">
        <v>2.357</v>
      </c>
      <c r="DT19">
        <v>413.4</v>
      </c>
      <c r="DU19">
        <v>-289.8</v>
      </c>
      <c r="DV19">
        <f t="shared" si="37"/>
        <v>12.625529815277575</v>
      </c>
      <c r="DW19">
        <v>13.54</v>
      </c>
      <c r="DX19">
        <v>2.423</v>
      </c>
      <c r="DY19">
        <v>406.7</v>
      </c>
      <c r="DZ19">
        <v>-300.9</v>
      </c>
      <c r="EA19">
        <f t="shared" si="38"/>
        <v>12.71628655511337</v>
      </c>
    </row>
    <row r="20" spans="2:131" ht="12.75">
      <c r="B20">
        <v>40</v>
      </c>
      <c r="C20">
        <f t="shared" si="11"/>
        <v>629</v>
      </c>
      <c r="D20">
        <v>13.4</v>
      </c>
      <c r="E20">
        <v>2.207</v>
      </c>
      <c r="F20">
        <v>272.9</v>
      </c>
      <c r="G20">
        <v>-231</v>
      </c>
      <c r="H20">
        <f t="shared" si="12"/>
        <v>12.736044021776223</v>
      </c>
      <c r="I20">
        <v>11.62</v>
      </c>
      <c r="J20">
        <v>2.88</v>
      </c>
      <c r="K20">
        <v>4.31</v>
      </c>
      <c r="N20">
        <f t="shared" si="7"/>
        <v>40</v>
      </c>
      <c r="O20">
        <f t="shared" si="8"/>
        <v>629</v>
      </c>
      <c r="P20">
        <v>15.83</v>
      </c>
      <c r="Q20">
        <v>1.369</v>
      </c>
      <c r="R20">
        <v>246.9</v>
      </c>
      <c r="S20">
        <v>67.33</v>
      </c>
      <c r="T20">
        <f t="shared" si="13"/>
        <v>15.72353452792511</v>
      </c>
      <c r="U20">
        <v>13.47</v>
      </c>
      <c r="V20">
        <v>1.351</v>
      </c>
      <c r="W20">
        <v>318.7</v>
      </c>
      <c r="X20">
        <v>-91.47</v>
      </c>
      <c r="Y20">
        <f t="shared" si="14"/>
        <v>13.372128125536012</v>
      </c>
      <c r="Z20">
        <v>15.31</v>
      </c>
      <c r="AA20">
        <v>4.443</v>
      </c>
      <c r="AB20">
        <v>427.6</v>
      </c>
      <c r="AC20">
        <v>571</v>
      </c>
      <c r="AD20">
        <f t="shared" si="15"/>
        <v>13.090279875591664</v>
      </c>
      <c r="AE20">
        <v>12.71</v>
      </c>
      <c r="AF20">
        <v>1.71</v>
      </c>
      <c r="AG20">
        <v>490.7</v>
      </c>
      <c r="AH20">
        <v>83.73</v>
      </c>
      <c r="AI20">
        <f t="shared" si="16"/>
        <v>12.401309950259355</v>
      </c>
      <c r="AL20">
        <f t="shared" si="17"/>
        <v>40</v>
      </c>
      <c r="AM20">
        <f t="shared" si="9"/>
        <v>629</v>
      </c>
      <c r="AN20">
        <v>14.59</v>
      </c>
      <c r="AO20">
        <v>1.73</v>
      </c>
      <c r="AP20">
        <v>513.4</v>
      </c>
      <c r="AQ20">
        <v>43.13</v>
      </c>
      <c r="AR20">
        <f t="shared" si="18"/>
        <v>14.26809433522823</v>
      </c>
      <c r="AS20">
        <v>12.38</v>
      </c>
      <c r="AT20">
        <v>1.774</v>
      </c>
      <c r="AU20">
        <v>233.2</v>
      </c>
      <c r="AV20">
        <v>-138.4</v>
      </c>
      <c r="AW20">
        <f t="shared" si="19"/>
        <v>12.028129183279264</v>
      </c>
      <c r="AX20">
        <v>7</v>
      </c>
      <c r="AY20">
        <v>1.78</v>
      </c>
      <c r="AZ20">
        <v>75.77</v>
      </c>
      <c r="BA20">
        <v>-44.07</v>
      </c>
      <c r="BB20">
        <f t="shared" si="20"/>
        <v>6.643832446268195</v>
      </c>
      <c r="BC20">
        <v>4.22</v>
      </c>
      <c r="BD20">
        <v>2.096</v>
      </c>
      <c r="BE20">
        <v>289</v>
      </c>
      <c r="BF20">
        <v>222.6</v>
      </c>
      <c r="BG20">
        <f t="shared" si="21"/>
        <v>3.6386683009619274</v>
      </c>
      <c r="BJ20">
        <f t="shared" si="22"/>
        <v>40</v>
      </c>
      <c r="BK20">
        <f t="shared" si="23"/>
        <v>629</v>
      </c>
      <c r="BL20">
        <v>10.85</v>
      </c>
      <c r="BM20">
        <v>1.894</v>
      </c>
      <c r="BN20">
        <v>252.3</v>
      </c>
      <c r="BO20">
        <v>-172.3</v>
      </c>
      <c r="BP20">
        <f t="shared" si="24"/>
        <v>10.41413486213306</v>
      </c>
      <c r="BQ20">
        <v>9.35</v>
      </c>
      <c r="BR20">
        <v>3.667</v>
      </c>
      <c r="BS20">
        <v>168.3</v>
      </c>
      <c r="BT20">
        <v>-283.9</v>
      </c>
      <c r="BU20">
        <f t="shared" si="10"/>
        <v>7.632829589674748</v>
      </c>
      <c r="BV20">
        <v>5.24</v>
      </c>
      <c r="BW20">
        <v>1.277</v>
      </c>
      <c r="BX20">
        <v>319.2</v>
      </c>
      <c r="BY20">
        <v>-73.48</v>
      </c>
      <c r="BZ20">
        <f t="shared" si="25"/>
        <v>5.175089918662492</v>
      </c>
      <c r="CA20">
        <v>9.34</v>
      </c>
      <c r="CB20">
        <v>1.174</v>
      </c>
      <c r="CC20">
        <v>294.1</v>
      </c>
      <c r="CD20">
        <v>47.22</v>
      </c>
      <c r="CE20">
        <f t="shared" si="26"/>
        <v>9.31222218385385</v>
      </c>
      <c r="CH20">
        <f t="shared" si="27"/>
        <v>40</v>
      </c>
      <c r="CI20">
        <f t="shared" si="28"/>
        <v>629</v>
      </c>
      <c r="CJ20">
        <v>9.01</v>
      </c>
      <c r="CK20">
        <v>4.046</v>
      </c>
      <c r="CL20">
        <v>81.9</v>
      </c>
      <c r="CM20">
        <v>-93.65</v>
      </c>
      <c r="CN20">
        <f t="shared" si="29"/>
        <v>7.042052860772496</v>
      </c>
      <c r="CO20">
        <v>2.91</v>
      </c>
      <c r="CP20">
        <v>1.07</v>
      </c>
      <c r="CQ20">
        <v>321</v>
      </c>
      <c r="CR20">
        <v>1.726</v>
      </c>
      <c r="CS20">
        <f t="shared" si="30"/>
        <v>2.9049972318823865</v>
      </c>
      <c r="CT20">
        <v>13.21</v>
      </c>
      <c r="CU20">
        <v>2.154</v>
      </c>
      <c r="CV20">
        <v>261.7</v>
      </c>
      <c r="CW20">
        <v>-216.9</v>
      </c>
      <c r="CX20">
        <f t="shared" si="31"/>
        <v>12.586140645132064</v>
      </c>
      <c r="DC20" t="e">
        <f t="shared" si="32"/>
        <v>#NUM!</v>
      </c>
      <c r="DF20">
        <f t="shared" si="33"/>
        <v>40</v>
      </c>
      <c r="DG20">
        <f t="shared" si="34"/>
        <v>629</v>
      </c>
      <c r="DH20">
        <v>13.3</v>
      </c>
      <c r="DI20">
        <v>2.269</v>
      </c>
      <c r="DJ20">
        <v>332.2</v>
      </c>
      <c r="DK20">
        <v>-263.9</v>
      </c>
      <c r="DL20">
        <f t="shared" si="35"/>
        <v>12.591117658947653</v>
      </c>
      <c r="DQ20" t="e">
        <f t="shared" si="36"/>
        <v>#NUM!</v>
      </c>
      <c r="DR20">
        <v>13.3</v>
      </c>
      <c r="DS20">
        <v>2.269</v>
      </c>
      <c r="DT20">
        <v>332.2</v>
      </c>
      <c r="DU20">
        <v>-263.9</v>
      </c>
      <c r="DV20">
        <f t="shared" si="37"/>
        <v>12.591117658947653</v>
      </c>
      <c r="DW20">
        <v>13.59</v>
      </c>
      <c r="DX20">
        <v>2.394</v>
      </c>
      <c r="DY20">
        <v>320.7</v>
      </c>
      <c r="DZ20">
        <v>-278.6</v>
      </c>
      <c r="EA20">
        <f t="shared" si="38"/>
        <v>12.788057380391386</v>
      </c>
    </row>
    <row r="21" spans="2:131" ht="12.75">
      <c r="B21">
        <f>+B20+2</f>
        <v>42</v>
      </c>
      <c r="C21">
        <f t="shared" si="11"/>
        <v>641</v>
      </c>
      <c r="D21">
        <v>13.51</v>
      </c>
      <c r="E21">
        <v>2.183</v>
      </c>
      <c r="F21">
        <v>235.9</v>
      </c>
      <c r="G21">
        <v>-203.1</v>
      </c>
      <c r="H21">
        <f t="shared" si="12"/>
        <v>12.864552327061743</v>
      </c>
      <c r="I21">
        <v>11.56</v>
      </c>
      <c r="J21">
        <v>2.71</v>
      </c>
      <c r="K21">
        <v>4.66</v>
      </c>
      <c r="M21" t="s">
        <v>126</v>
      </c>
      <c r="N21">
        <f t="shared" si="7"/>
        <v>42</v>
      </c>
      <c r="O21">
        <f t="shared" si="8"/>
        <v>641</v>
      </c>
      <c r="P21">
        <v>15.97</v>
      </c>
      <c r="Q21">
        <v>1.542</v>
      </c>
      <c r="R21">
        <v>260</v>
      </c>
      <c r="S21">
        <v>115.1</v>
      </c>
      <c r="T21">
        <f t="shared" si="13"/>
        <v>15.768087488916626</v>
      </c>
      <c r="U21">
        <v>13.61</v>
      </c>
      <c r="V21">
        <v>1.212</v>
      </c>
      <c r="W21">
        <v>304.8</v>
      </c>
      <c r="X21">
        <v>-58.1</v>
      </c>
      <c r="Y21">
        <f t="shared" si="14"/>
        <v>13.569831595968072</v>
      </c>
      <c r="Z21">
        <v>15.3</v>
      </c>
      <c r="AA21">
        <v>5.315</v>
      </c>
      <c r="AB21">
        <v>519.6</v>
      </c>
      <c r="AC21">
        <v>705.5</v>
      </c>
      <c r="AD21">
        <f t="shared" si="15"/>
        <v>12.568596652682853</v>
      </c>
      <c r="AE21">
        <v>12.84</v>
      </c>
      <c r="AF21">
        <v>1.775</v>
      </c>
      <c r="AG21">
        <v>524.4</v>
      </c>
      <c r="AH21">
        <v>54.19</v>
      </c>
      <c r="AI21">
        <f t="shared" si="16"/>
        <v>12.486955134701192</v>
      </c>
      <c r="AL21">
        <f t="shared" si="17"/>
        <v>42</v>
      </c>
      <c r="AM21">
        <f t="shared" si="9"/>
        <v>641</v>
      </c>
      <c r="AN21">
        <v>14.84</v>
      </c>
      <c r="AO21">
        <v>1.778</v>
      </c>
      <c r="AP21">
        <v>531.9</v>
      </c>
      <c r="AQ21">
        <v>24.16</v>
      </c>
      <c r="AR21">
        <f t="shared" si="18"/>
        <v>14.48502843001229</v>
      </c>
      <c r="AS21">
        <v>12.59</v>
      </c>
      <c r="AT21">
        <v>1.699</v>
      </c>
      <c r="AU21">
        <v>217.8</v>
      </c>
      <c r="AV21">
        <v>-109.6</v>
      </c>
      <c r="AW21">
        <f t="shared" si="19"/>
        <v>12.28881050530154</v>
      </c>
      <c r="AX21">
        <v>6.96</v>
      </c>
      <c r="AY21">
        <v>1.657</v>
      </c>
      <c r="AZ21">
        <v>71.09</v>
      </c>
      <c r="BA21">
        <v>-37.05</v>
      </c>
      <c r="BB21">
        <f t="shared" si="20"/>
        <v>6.686172075185394</v>
      </c>
      <c r="BC21">
        <v>4.28</v>
      </c>
      <c r="BD21">
        <v>2.235</v>
      </c>
      <c r="BE21">
        <v>329.8</v>
      </c>
      <c r="BF21">
        <v>258.1</v>
      </c>
      <c r="BG21">
        <f t="shared" si="21"/>
        <v>3.59603672749234</v>
      </c>
      <c r="BJ21">
        <f t="shared" si="22"/>
        <v>42</v>
      </c>
      <c r="BK21">
        <f t="shared" si="23"/>
        <v>641</v>
      </c>
      <c r="BL21">
        <v>11.1</v>
      </c>
      <c r="BM21">
        <v>1.802</v>
      </c>
      <c r="BN21">
        <v>231.4</v>
      </c>
      <c r="BO21">
        <v>-141.6</v>
      </c>
      <c r="BP21">
        <f t="shared" si="24"/>
        <v>10.729103684742459</v>
      </c>
      <c r="BQ21">
        <v>9.37</v>
      </c>
      <c r="BR21">
        <v>3.261</v>
      </c>
      <c r="BS21">
        <v>144.6</v>
      </c>
      <c r="BT21">
        <v>-209.4</v>
      </c>
      <c r="BU21">
        <f t="shared" si="10"/>
        <v>7.934008984803506</v>
      </c>
      <c r="BV21">
        <v>5.33</v>
      </c>
      <c r="BW21">
        <v>1.283</v>
      </c>
      <c r="BX21">
        <v>353.8</v>
      </c>
      <c r="BY21">
        <v>-61.06</v>
      </c>
      <c r="BZ21">
        <f t="shared" si="25"/>
        <v>5.2627768288565395</v>
      </c>
      <c r="CA21">
        <v>9.48</v>
      </c>
      <c r="CB21">
        <v>1.248</v>
      </c>
      <c r="CC21">
        <v>308.2</v>
      </c>
      <c r="CD21">
        <v>67.13</v>
      </c>
      <c r="CE21">
        <f t="shared" si="26"/>
        <v>9.426621757974216</v>
      </c>
      <c r="CH21">
        <f t="shared" si="27"/>
        <v>42</v>
      </c>
      <c r="CI21">
        <f t="shared" si="28"/>
        <v>641</v>
      </c>
      <c r="CJ21">
        <v>9.02</v>
      </c>
      <c r="CK21">
        <v>3.678</v>
      </c>
      <c r="CL21">
        <v>83.68</v>
      </c>
      <c r="CM21">
        <v>-46.54</v>
      </c>
      <c r="CN21">
        <f t="shared" si="29"/>
        <v>7.295211789576786</v>
      </c>
      <c r="CO21">
        <v>2.92</v>
      </c>
      <c r="CP21">
        <v>1.113</v>
      </c>
      <c r="CQ21">
        <v>312</v>
      </c>
      <c r="CR21">
        <v>30.61</v>
      </c>
      <c r="CS21">
        <f t="shared" si="30"/>
        <v>2.9074790650578692</v>
      </c>
      <c r="CT21">
        <v>13.48</v>
      </c>
      <c r="CU21">
        <v>2.022</v>
      </c>
      <c r="CV21">
        <v>240.4</v>
      </c>
      <c r="CW21">
        <v>-183.5</v>
      </c>
      <c r="CX21">
        <f t="shared" si="31"/>
        <v>12.952920704766434</v>
      </c>
      <c r="DC21" t="e">
        <f t="shared" si="32"/>
        <v>#NUM!</v>
      </c>
      <c r="DF21">
        <f t="shared" si="33"/>
        <v>42</v>
      </c>
      <c r="DG21">
        <f t="shared" si="34"/>
        <v>641</v>
      </c>
      <c r="DH21">
        <v>13.1</v>
      </c>
      <c r="DI21">
        <v>2.139</v>
      </c>
      <c r="DJ21">
        <v>278.7</v>
      </c>
      <c r="DK21">
        <v>-224.1</v>
      </c>
      <c r="DL21">
        <f t="shared" si="35"/>
        <v>12.487283441479708</v>
      </c>
      <c r="DQ21" t="e">
        <f t="shared" si="36"/>
        <v>#NUM!</v>
      </c>
      <c r="DR21">
        <v>13.1</v>
      </c>
      <c r="DS21">
        <v>2.139</v>
      </c>
      <c r="DT21">
        <v>278.7</v>
      </c>
      <c r="DU21">
        <v>-224.1</v>
      </c>
      <c r="DV21">
        <f t="shared" si="37"/>
        <v>12.487283441479708</v>
      </c>
      <c r="DW21">
        <v>13.63</v>
      </c>
      <c r="DX21">
        <v>2.33</v>
      </c>
      <c r="DY21">
        <v>257.2</v>
      </c>
      <c r="DZ21">
        <v>-238.2</v>
      </c>
      <c r="EA21">
        <f t="shared" si="38"/>
        <v>12.87536433439826</v>
      </c>
    </row>
    <row r="22" spans="2:131" ht="12.75">
      <c r="B22">
        <f>+B21+2</f>
        <v>44</v>
      </c>
      <c r="C22">
        <f t="shared" si="11"/>
        <v>653</v>
      </c>
      <c r="D22">
        <v>13.65</v>
      </c>
      <c r="E22">
        <v>2.16</v>
      </c>
      <c r="F22">
        <v>205.4</v>
      </c>
      <c r="G22">
        <v>-171.7</v>
      </c>
      <c r="H22">
        <f t="shared" si="12"/>
        <v>13.020739163692948</v>
      </c>
      <c r="I22">
        <v>11.5</v>
      </c>
      <c r="J22">
        <v>2.5</v>
      </c>
      <c r="K22">
        <v>5.12</v>
      </c>
      <c r="M22" t="s">
        <v>90</v>
      </c>
      <c r="N22">
        <f t="shared" si="7"/>
        <v>44</v>
      </c>
      <c r="O22">
        <f t="shared" si="8"/>
        <v>653</v>
      </c>
      <c r="P22">
        <v>16.08</v>
      </c>
      <c r="Q22">
        <v>1.707</v>
      </c>
      <c r="R22">
        <v>288.3</v>
      </c>
      <c r="S22">
        <v>158.7</v>
      </c>
      <c r="T22">
        <f t="shared" si="13"/>
        <v>15.773213151519052</v>
      </c>
      <c r="U22">
        <v>13.75</v>
      </c>
      <c r="V22">
        <v>1.097</v>
      </c>
      <c r="W22">
        <v>302.5</v>
      </c>
      <c r="X22">
        <v>-27.71</v>
      </c>
      <c r="Y22">
        <f t="shared" si="14"/>
        <v>13.74074857164111</v>
      </c>
      <c r="Z22">
        <v>15.45</v>
      </c>
      <c r="AA22">
        <v>6.467</v>
      </c>
      <c r="AB22">
        <v>670.9</v>
      </c>
      <c r="AC22">
        <v>890.3</v>
      </c>
      <c r="AD22">
        <f t="shared" si="15"/>
        <v>12.114692513351894</v>
      </c>
      <c r="AE22">
        <v>12.98</v>
      </c>
      <c r="AF22">
        <v>1.83</v>
      </c>
      <c r="AG22">
        <v>548.9</v>
      </c>
      <c r="AH22">
        <v>7.43</v>
      </c>
      <c r="AI22">
        <f t="shared" si="16"/>
        <v>12.589281412406915</v>
      </c>
      <c r="AL22">
        <f t="shared" si="17"/>
        <v>44</v>
      </c>
      <c r="AM22">
        <f t="shared" si="9"/>
        <v>653</v>
      </c>
      <c r="AN22">
        <v>15.11</v>
      </c>
      <c r="AO22">
        <v>1.846</v>
      </c>
      <c r="AP22">
        <v>553.4</v>
      </c>
      <c r="AQ22">
        <v>-14.89</v>
      </c>
      <c r="AR22">
        <f t="shared" si="18"/>
        <v>14.707829326706554</v>
      </c>
      <c r="AS22">
        <v>12.81</v>
      </c>
      <c r="AT22">
        <v>1.642</v>
      </c>
      <c r="AU22">
        <v>206</v>
      </c>
      <c r="AV22">
        <v>-81.79</v>
      </c>
      <c r="AW22">
        <f t="shared" si="19"/>
        <v>12.545460671081095</v>
      </c>
      <c r="AX22">
        <v>6.93</v>
      </c>
      <c r="AY22">
        <v>1.497</v>
      </c>
      <c r="AZ22">
        <v>68.6</v>
      </c>
      <c r="BA22">
        <v>-28.44</v>
      </c>
      <c r="BB22">
        <f t="shared" si="20"/>
        <v>6.7542738225032215</v>
      </c>
      <c r="BC22">
        <v>4.33</v>
      </c>
      <c r="BD22">
        <v>2.393</v>
      </c>
      <c r="BE22">
        <v>380</v>
      </c>
      <c r="BF22">
        <v>293.3</v>
      </c>
      <c r="BG22">
        <f t="shared" si="21"/>
        <v>3.5284768585338435</v>
      </c>
      <c r="BJ22">
        <f t="shared" si="22"/>
        <v>44</v>
      </c>
      <c r="BK22">
        <f t="shared" si="23"/>
        <v>653</v>
      </c>
      <c r="BL22">
        <v>11.37</v>
      </c>
      <c r="BM22">
        <v>1.729</v>
      </c>
      <c r="BN22">
        <v>215.6</v>
      </c>
      <c r="BO22">
        <v>-112.9</v>
      </c>
      <c r="BP22">
        <f t="shared" si="24"/>
        <v>11.048648377612468</v>
      </c>
      <c r="BQ22">
        <v>9.36</v>
      </c>
      <c r="BR22">
        <v>2.94</v>
      </c>
      <c r="BS22">
        <v>130.2</v>
      </c>
      <c r="BT22">
        <v>-145.4</v>
      </c>
      <c r="BU22">
        <f t="shared" si="10"/>
        <v>8.154757686355083</v>
      </c>
      <c r="BV22">
        <v>5.38</v>
      </c>
      <c r="BW22">
        <v>1.378</v>
      </c>
      <c r="BX22">
        <v>393.6</v>
      </c>
      <c r="BY22">
        <v>-58.97</v>
      </c>
      <c r="BZ22">
        <f t="shared" si="25"/>
        <v>5.268901904470726</v>
      </c>
      <c r="CA22">
        <v>9.62</v>
      </c>
      <c r="CB22">
        <v>1.327</v>
      </c>
      <c r="CC22">
        <v>330.5</v>
      </c>
      <c r="CD22">
        <v>84.11</v>
      </c>
      <c r="CE22">
        <f t="shared" si="26"/>
        <v>9.533217413312014</v>
      </c>
      <c r="CH22">
        <f t="shared" si="27"/>
        <v>44</v>
      </c>
      <c r="CI22">
        <f t="shared" si="28"/>
        <v>653</v>
      </c>
      <c r="CJ22">
        <v>9.03</v>
      </c>
      <c r="CK22">
        <v>3.309</v>
      </c>
      <c r="CL22">
        <v>90.67</v>
      </c>
      <c r="CM22">
        <v>-1.136</v>
      </c>
      <c r="CN22">
        <f t="shared" si="29"/>
        <v>7.560210645775593</v>
      </c>
      <c r="CO22">
        <v>2.91</v>
      </c>
      <c r="CP22">
        <v>1.231</v>
      </c>
      <c r="CQ22">
        <v>309.2</v>
      </c>
      <c r="CR22">
        <v>62.62</v>
      </c>
      <c r="CS22">
        <f t="shared" si="30"/>
        <v>2.8633630407949244</v>
      </c>
      <c r="CT22">
        <v>13.76</v>
      </c>
      <c r="CU22">
        <v>1.915</v>
      </c>
      <c r="CV22">
        <v>224</v>
      </c>
      <c r="CW22">
        <v>-153.7</v>
      </c>
      <c r="CX22">
        <f t="shared" si="31"/>
        <v>13.309220767448902</v>
      </c>
      <c r="DC22" t="e">
        <f t="shared" si="32"/>
        <v>#NUM!</v>
      </c>
      <c r="DF22">
        <f t="shared" si="33"/>
        <v>44</v>
      </c>
      <c r="DG22">
        <f t="shared" si="34"/>
        <v>653</v>
      </c>
      <c r="DH22">
        <v>12.94</v>
      </c>
      <c r="DI22">
        <v>2.019</v>
      </c>
      <c r="DJ22">
        <v>245.2</v>
      </c>
      <c r="DK22">
        <v>-186.7</v>
      </c>
      <c r="DL22">
        <f t="shared" si="35"/>
        <v>12.414329278361677</v>
      </c>
      <c r="DQ22" t="e">
        <f t="shared" si="36"/>
        <v>#NUM!</v>
      </c>
      <c r="DR22">
        <v>12.94</v>
      </c>
      <c r="DS22">
        <v>2.019</v>
      </c>
      <c r="DT22">
        <v>245.2</v>
      </c>
      <c r="DU22">
        <v>-186.7</v>
      </c>
      <c r="DV22">
        <f t="shared" si="37"/>
        <v>12.414329278361677</v>
      </c>
      <c r="DW22">
        <v>13.67</v>
      </c>
      <c r="DX22">
        <v>2.21</v>
      </c>
      <c r="DY22">
        <v>214.1</v>
      </c>
      <c r="DZ22">
        <v>-187.5</v>
      </c>
      <c r="EA22">
        <f t="shared" si="38"/>
        <v>13.004662574295594</v>
      </c>
    </row>
    <row r="23" spans="2:131" ht="12.75">
      <c r="B23">
        <f>+B22+2</f>
        <v>46</v>
      </c>
      <c r="C23">
        <f t="shared" si="11"/>
        <v>665</v>
      </c>
      <c r="D23">
        <v>13.81</v>
      </c>
      <c r="E23">
        <v>2.126</v>
      </c>
      <c r="F23">
        <v>182.1</v>
      </c>
      <c r="G23">
        <v>-136.7</v>
      </c>
      <c r="H23">
        <f t="shared" si="12"/>
        <v>13.206318534679959</v>
      </c>
      <c r="I23">
        <v>11.44</v>
      </c>
      <c r="J23">
        <v>2.36</v>
      </c>
      <c r="K23">
        <v>5.6</v>
      </c>
      <c r="M23" t="s">
        <v>124</v>
      </c>
      <c r="N23">
        <f t="shared" si="7"/>
        <v>46</v>
      </c>
      <c r="O23">
        <f t="shared" si="8"/>
        <v>665</v>
      </c>
      <c r="P23">
        <v>16.18</v>
      </c>
      <c r="Q23">
        <v>1.859</v>
      </c>
      <c r="R23">
        <v>331.3</v>
      </c>
      <c r="S23">
        <v>196.2</v>
      </c>
      <c r="T23">
        <f t="shared" si="13"/>
        <v>15.768873275864514</v>
      </c>
      <c r="U23">
        <v>13.89</v>
      </c>
      <c r="V23">
        <v>1.033</v>
      </c>
      <c r="W23">
        <v>309.6</v>
      </c>
      <c r="X23">
        <v>-1.969</v>
      </c>
      <c r="Y23">
        <f t="shared" si="14"/>
        <v>13.888877505049445</v>
      </c>
      <c r="Z23">
        <v>15.5</v>
      </c>
      <c r="AA23">
        <v>7.724</v>
      </c>
      <c r="AB23">
        <v>1005</v>
      </c>
      <c r="AC23">
        <v>1126</v>
      </c>
      <c r="AD23">
        <f t="shared" si="15"/>
        <v>11.584591278517202</v>
      </c>
      <c r="AE23">
        <v>13.13</v>
      </c>
      <c r="AF23">
        <v>1.868</v>
      </c>
      <c r="AG23">
        <v>553.7</v>
      </c>
      <c r="AH23">
        <v>-51.27</v>
      </c>
      <c r="AI23">
        <f t="shared" si="16"/>
        <v>12.71281632997746</v>
      </c>
      <c r="AL23">
        <f t="shared" si="17"/>
        <v>46</v>
      </c>
      <c r="AM23">
        <f t="shared" si="9"/>
        <v>665</v>
      </c>
      <c r="AN23">
        <v>15.38</v>
      </c>
      <c r="AO23">
        <v>1.878</v>
      </c>
      <c r="AP23">
        <v>551.2</v>
      </c>
      <c r="AQ23">
        <v>-69.54</v>
      </c>
      <c r="AR23">
        <f t="shared" si="18"/>
        <v>14.955382408812161</v>
      </c>
      <c r="AS23">
        <v>13.05</v>
      </c>
      <c r="AT23">
        <v>1.607</v>
      </c>
      <c r="AU23">
        <v>196.3</v>
      </c>
      <c r="AV23">
        <v>-52.36</v>
      </c>
      <c r="AW23">
        <f t="shared" si="19"/>
        <v>12.808058279625351</v>
      </c>
      <c r="AX23">
        <v>6.91</v>
      </c>
      <c r="AY23">
        <v>1.325</v>
      </c>
      <c r="AZ23">
        <v>68.61</v>
      </c>
      <c r="BA23">
        <v>-19.2</v>
      </c>
      <c r="BB23">
        <f t="shared" si="20"/>
        <v>6.824450893859766</v>
      </c>
      <c r="BC23">
        <v>4.38</v>
      </c>
      <c r="BD23">
        <v>2.566</v>
      </c>
      <c r="BE23">
        <v>442.4</v>
      </c>
      <c r="BF23">
        <v>326.5</v>
      </c>
      <c r="BG23">
        <f t="shared" si="21"/>
        <v>3.449288983053638</v>
      </c>
      <c r="BJ23">
        <f t="shared" si="22"/>
        <v>46</v>
      </c>
      <c r="BK23">
        <f t="shared" si="23"/>
        <v>665</v>
      </c>
      <c r="BL23">
        <v>11.64</v>
      </c>
      <c r="BM23">
        <v>1.679</v>
      </c>
      <c r="BN23">
        <v>202.1</v>
      </c>
      <c r="BO23">
        <v>-84.01</v>
      </c>
      <c r="BP23">
        <f t="shared" si="24"/>
        <v>11.351760857613318</v>
      </c>
      <c r="BQ23">
        <v>9.33</v>
      </c>
      <c r="BR23">
        <v>2.717</v>
      </c>
      <c r="BS23">
        <v>121.4</v>
      </c>
      <c r="BT23">
        <v>-87.44</v>
      </c>
      <c r="BU23">
        <f t="shared" si="10"/>
        <v>8.28703345547082</v>
      </c>
      <c r="BV23">
        <v>5.4</v>
      </c>
      <c r="BW23">
        <v>1.524</v>
      </c>
      <c r="BX23">
        <v>435.9</v>
      </c>
      <c r="BY23">
        <v>-71.61</v>
      </c>
      <c r="BZ23">
        <f t="shared" si="25"/>
        <v>5.208374698068522</v>
      </c>
      <c r="CA23">
        <v>9.78</v>
      </c>
      <c r="CB23">
        <v>1.409</v>
      </c>
      <c r="CC23">
        <v>361.4</v>
      </c>
      <c r="CD23">
        <v>95.28</v>
      </c>
      <c r="CE23">
        <f t="shared" si="26"/>
        <v>9.653204654410086</v>
      </c>
      <c r="CH23">
        <f t="shared" si="27"/>
        <v>46</v>
      </c>
      <c r="CI23">
        <f t="shared" si="28"/>
        <v>665</v>
      </c>
      <c r="CJ23">
        <v>9.04</v>
      </c>
      <c r="CK23">
        <v>2.957</v>
      </c>
      <c r="CL23">
        <v>104</v>
      </c>
      <c r="CM23">
        <v>44.66</v>
      </c>
      <c r="CN23">
        <f t="shared" si="29"/>
        <v>7.821768987681496</v>
      </c>
      <c r="CO23">
        <v>2.87</v>
      </c>
      <c r="CP23">
        <v>1.376</v>
      </c>
      <c r="CQ23">
        <v>313.5</v>
      </c>
      <c r="CR23">
        <v>97.26</v>
      </c>
      <c r="CS23">
        <f t="shared" si="30"/>
        <v>2.7600956398246717</v>
      </c>
      <c r="CT23">
        <v>14.07</v>
      </c>
      <c r="CU23">
        <v>1.804</v>
      </c>
      <c r="CV23">
        <v>212.5</v>
      </c>
      <c r="CW23">
        <v>-123.2</v>
      </c>
      <c r="CX23">
        <f t="shared" si="31"/>
        <v>13.697540229527426</v>
      </c>
      <c r="DC23" t="e">
        <f t="shared" si="32"/>
        <v>#NUM!</v>
      </c>
      <c r="DF23">
        <f t="shared" si="33"/>
        <v>46</v>
      </c>
      <c r="DG23">
        <f t="shared" si="34"/>
        <v>665</v>
      </c>
      <c r="DH23">
        <v>13.12</v>
      </c>
      <c r="DI23">
        <v>1.925</v>
      </c>
      <c r="DJ23">
        <v>215.4</v>
      </c>
      <c r="DK23">
        <v>-146.8</v>
      </c>
      <c r="DL23">
        <f t="shared" si="35"/>
        <v>12.66261563166732</v>
      </c>
      <c r="DQ23" t="e">
        <f t="shared" si="36"/>
        <v>#NUM!</v>
      </c>
      <c r="DR23">
        <v>13.12</v>
      </c>
      <c r="DS23">
        <v>1.925</v>
      </c>
      <c r="DT23">
        <v>215.4</v>
      </c>
      <c r="DU23">
        <v>-146.8</v>
      </c>
      <c r="DV23">
        <f t="shared" si="37"/>
        <v>12.66261563166732</v>
      </c>
      <c r="DW23">
        <v>13.73</v>
      </c>
      <c r="DX23">
        <v>2.007</v>
      </c>
      <c r="DY23">
        <v>191.6</v>
      </c>
      <c r="DZ23">
        <v>-131.6</v>
      </c>
      <c r="EA23">
        <f t="shared" si="38"/>
        <v>13.212952308139633</v>
      </c>
    </row>
    <row r="24" spans="2:131" ht="12.75">
      <c r="B24">
        <f>+B23+2</f>
        <v>48</v>
      </c>
      <c r="C24">
        <f t="shared" si="11"/>
        <v>677</v>
      </c>
      <c r="D24">
        <v>13.98</v>
      </c>
      <c r="E24">
        <v>2.074</v>
      </c>
      <c r="F24">
        <v>166.7</v>
      </c>
      <c r="G24">
        <v>-100.3</v>
      </c>
      <c r="H24">
        <f t="shared" si="12"/>
        <v>13.414316375524372</v>
      </c>
      <c r="I24">
        <v>11.39</v>
      </c>
      <c r="J24">
        <v>2.59</v>
      </c>
      <c r="K24">
        <v>6</v>
      </c>
      <c r="M24" t="s">
        <v>91</v>
      </c>
      <c r="N24">
        <f t="shared" si="7"/>
        <v>48</v>
      </c>
      <c r="O24">
        <f t="shared" si="8"/>
        <v>677</v>
      </c>
      <c r="P24">
        <v>16.24</v>
      </c>
      <c r="Q24">
        <v>2.003</v>
      </c>
      <c r="R24">
        <v>389.5</v>
      </c>
      <c r="S24">
        <v>225.1</v>
      </c>
      <c r="T24">
        <f t="shared" si="13"/>
        <v>15.726367018946917</v>
      </c>
      <c r="U24">
        <v>14.03</v>
      </c>
      <c r="V24">
        <v>1.1</v>
      </c>
      <c r="W24">
        <v>324.1</v>
      </c>
      <c r="X24">
        <v>17.29</v>
      </c>
      <c r="Y24">
        <f t="shared" si="14"/>
        <v>14.02018716267054</v>
      </c>
      <c r="Z24">
        <v>15.4</v>
      </c>
      <c r="AA24">
        <v>8.77</v>
      </c>
      <c r="AB24">
        <v>1727</v>
      </c>
      <c r="AC24">
        <v>1237</v>
      </c>
      <c r="AD24">
        <f t="shared" si="15"/>
        <v>11.052793447525325</v>
      </c>
      <c r="AE24">
        <v>13.28</v>
      </c>
      <c r="AF24">
        <v>1.884</v>
      </c>
      <c r="AG24">
        <v>533.1</v>
      </c>
      <c r="AH24">
        <v>-109.7</v>
      </c>
      <c r="AI24">
        <f t="shared" si="16"/>
        <v>12.851300522509998</v>
      </c>
      <c r="AL24">
        <f t="shared" si="17"/>
        <v>48</v>
      </c>
      <c r="AM24">
        <f t="shared" si="9"/>
        <v>677</v>
      </c>
      <c r="AN24">
        <v>15.63</v>
      </c>
      <c r="AO24">
        <v>1.853</v>
      </c>
      <c r="AP24">
        <v>523.4</v>
      </c>
      <c r="AQ24">
        <v>-108.4</v>
      </c>
      <c r="AR24">
        <f t="shared" si="18"/>
        <v>15.2233073539291</v>
      </c>
      <c r="AS24">
        <v>13.31</v>
      </c>
      <c r="AT24">
        <v>1.579</v>
      </c>
      <c r="AU24">
        <v>191.3</v>
      </c>
      <c r="AV24">
        <v>-19.53</v>
      </c>
      <c r="AW24">
        <f t="shared" si="19"/>
        <v>13.085169590521945</v>
      </c>
      <c r="AX24">
        <v>6.91</v>
      </c>
      <c r="AY24">
        <v>1.16</v>
      </c>
      <c r="AZ24">
        <v>71.23</v>
      </c>
      <c r="BA24">
        <v>-10.2</v>
      </c>
      <c r="BB24">
        <f t="shared" si="20"/>
        <v>6.886033036580592</v>
      </c>
      <c r="BC24">
        <v>4.43</v>
      </c>
      <c r="BD24">
        <v>2.753</v>
      </c>
      <c r="BE24">
        <v>520</v>
      </c>
      <c r="BF24">
        <v>354.6</v>
      </c>
      <c r="BG24">
        <f t="shared" si="21"/>
        <v>3.361048818059866</v>
      </c>
      <c r="BJ24">
        <f t="shared" si="22"/>
        <v>48</v>
      </c>
      <c r="BK24">
        <f t="shared" si="23"/>
        <v>677</v>
      </c>
      <c r="BL24">
        <v>11.92</v>
      </c>
      <c r="BM24">
        <v>1.643</v>
      </c>
      <c r="BN24">
        <v>191.4</v>
      </c>
      <c r="BO24">
        <v>-51.72</v>
      </c>
      <c r="BP24">
        <f t="shared" si="24"/>
        <v>11.654683748246951</v>
      </c>
      <c r="BQ24">
        <v>9.22</v>
      </c>
      <c r="BR24">
        <v>2.618</v>
      </c>
      <c r="BS24">
        <v>116</v>
      </c>
      <c r="BT24">
        <v>-31.19</v>
      </c>
      <c r="BU24">
        <f t="shared" si="10"/>
        <v>8.250180695375857</v>
      </c>
      <c r="BV24">
        <v>5.37</v>
      </c>
      <c r="BW24">
        <v>1.698</v>
      </c>
      <c r="BX24">
        <v>474</v>
      </c>
      <c r="BY24">
        <v>-102.8</v>
      </c>
      <c r="BZ24">
        <f t="shared" si="25"/>
        <v>5.068833977866585</v>
      </c>
      <c r="CA24">
        <v>9.94</v>
      </c>
      <c r="CB24">
        <v>1.49</v>
      </c>
      <c r="CC24">
        <v>400</v>
      </c>
      <c r="CD24">
        <v>96.56</v>
      </c>
      <c r="CE24">
        <f t="shared" si="26"/>
        <v>9.768589411904372</v>
      </c>
      <c r="CH24">
        <f t="shared" si="27"/>
        <v>48</v>
      </c>
      <c r="CI24">
        <f t="shared" si="28"/>
        <v>677</v>
      </c>
      <c r="CJ24">
        <v>9.04</v>
      </c>
      <c r="CK24">
        <v>2.638</v>
      </c>
      <c r="CL24">
        <v>126.6</v>
      </c>
      <c r="CM24">
        <v>92.43</v>
      </c>
      <c r="CN24">
        <f t="shared" si="29"/>
        <v>8.056496128198235</v>
      </c>
      <c r="CO24">
        <v>2.82</v>
      </c>
      <c r="CP24">
        <v>1.542</v>
      </c>
      <c r="CQ24">
        <v>325.7</v>
      </c>
      <c r="CR24">
        <v>134</v>
      </c>
      <c r="CS24">
        <f t="shared" si="30"/>
        <v>2.617912454192383</v>
      </c>
      <c r="CT24">
        <v>14.42</v>
      </c>
      <c r="CU24">
        <v>1.68</v>
      </c>
      <c r="CV24">
        <v>209.5</v>
      </c>
      <c r="CW24">
        <v>-95.37</v>
      </c>
      <c r="CX24">
        <f t="shared" si="31"/>
        <v>14.131207415126555</v>
      </c>
      <c r="DC24" t="e">
        <f t="shared" si="32"/>
        <v>#NUM!</v>
      </c>
      <c r="DF24">
        <f t="shared" si="33"/>
        <v>48</v>
      </c>
      <c r="DG24">
        <f t="shared" si="34"/>
        <v>677</v>
      </c>
      <c r="DH24">
        <v>13.42</v>
      </c>
      <c r="DI24">
        <v>1.722</v>
      </c>
      <c r="DJ24">
        <v>204.4</v>
      </c>
      <c r="DK24">
        <v>-97.01</v>
      </c>
      <c r="DL24">
        <f t="shared" si="35"/>
        <v>13.103374660476515</v>
      </c>
      <c r="DQ24" t="e">
        <f t="shared" si="36"/>
        <v>#NUM!</v>
      </c>
      <c r="DR24">
        <v>13.42</v>
      </c>
      <c r="DS24">
        <v>1.722</v>
      </c>
      <c r="DT24">
        <v>204.4</v>
      </c>
      <c r="DU24">
        <v>-97.01</v>
      </c>
      <c r="DV24">
        <f t="shared" si="37"/>
        <v>13.103374660476515</v>
      </c>
      <c r="DW24">
        <v>13.87</v>
      </c>
      <c r="DX24">
        <v>1.726</v>
      </c>
      <c r="DY24">
        <v>192.2</v>
      </c>
      <c r="DZ24">
        <v>-77.31</v>
      </c>
      <c r="EA24">
        <f t="shared" si="38"/>
        <v>13.550669324730341</v>
      </c>
    </row>
    <row r="25" spans="2:131" ht="12.75">
      <c r="B25">
        <v>50</v>
      </c>
      <c r="C25">
        <f t="shared" si="11"/>
        <v>689</v>
      </c>
      <c r="D25">
        <v>14.16</v>
      </c>
      <c r="E25">
        <v>2.028</v>
      </c>
      <c r="F25">
        <v>157.6</v>
      </c>
      <c r="G25">
        <v>-65.8</v>
      </c>
      <c r="H25">
        <f t="shared" si="12"/>
        <v>13.62877256615947</v>
      </c>
      <c r="I25">
        <v>11.33</v>
      </c>
      <c r="J25">
        <v>3.62</v>
      </c>
      <c r="K25">
        <v>6.27</v>
      </c>
      <c r="N25">
        <f t="shared" si="7"/>
        <v>50</v>
      </c>
      <c r="O25">
        <f t="shared" si="8"/>
        <v>689</v>
      </c>
      <c r="P25">
        <v>16.25</v>
      </c>
      <c r="Q25">
        <v>2.148</v>
      </c>
      <c r="R25">
        <v>466.9</v>
      </c>
      <c r="S25">
        <v>240.9</v>
      </c>
      <c r="T25">
        <f t="shared" si="13"/>
        <v>15.630593909252147</v>
      </c>
      <c r="U25">
        <v>14.18</v>
      </c>
      <c r="V25">
        <v>1.175</v>
      </c>
      <c r="W25">
        <v>343.7</v>
      </c>
      <c r="X25">
        <v>27.92</v>
      </c>
      <c r="Y25">
        <f t="shared" si="14"/>
        <v>14.151774784975194</v>
      </c>
      <c r="Z25">
        <v>15.58</v>
      </c>
      <c r="AA25">
        <v>9.712</v>
      </c>
      <c r="AB25">
        <v>2745</v>
      </c>
      <c r="AC25">
        <v>675.4</v>
      </c>
      <c r="AD25">
        <f t="shared" si="15"/>
        <v>10.876915435309483</v>
      </c>
      <c r="AE25">
        <v>13.43</v>
      </c>
      <c r="AF25">
        <v>1.874</v>
      </c>
      <c r="AG25">
        <v>490.9</v>
      </c>
      <c r="AH25">
        <v>-153.7</v>
      </c>
      <c r="AI25">
        <f t="shared" si="16"/>
        <v>13.008315582936886</v>
      </c>
      <c r="AL25">
        <f t="shared" si="17"/>
        <v>50</v>
      </c>
      <c r="AM25">
        <f t="shared" si="9"/>
        <v>689</v>
      </c>
      <c r="AN25">
        <v>15.87</v>
      </c>
      <c r="AO25">
        <v>1.821</v>
      </c>
      <c r="AP25">
        <v>501</v>
      </c>
      <c r="AQ25">
        <v>-123.6</v>
      </c>
      <c r="AR25">
        <f t="shared" si="18"/>
        <v>15.48534281535862</v>
      </c>
      <c r="AS25">
        <v>13.64</v>
      </c>
      <c r="AT25">
        <v>1.552</v>
      </c>
      <c r="AU25">
        <v>193.9</v>
      </c>
      <c r="AV25">
        <v>13.59</v>
      </c>
      <c r="AW25">
        <f t="shared" si="19"/>
        <v>13.431523170961112</v>
      </c>
      <c r="AX25">
        <v>6.93</v>
      </c>
      <c r="AY25">
        <v>1.037</v>
      </c>
      <c r="AZ25">
        <v>76.41</v>
      </c>
      <c r="BA25">
        <v>-2.38</v>
      </c>
      <c r="BB25">
        <f t="shared" si="20"/>
        <v>6.928550414908116</v>
      </c>
      <c r="BC25">
        <v>4.46</v>
      </c>
      <c r="BD25">
        <v>2.951</v>
      </c>
      <c r="BE25">
        <v>616.3</v>
      </c>
      <c r="BF25">
        <v>372</v>
      </c>
      <c r="BG25">
        <f t="shared" si="21"/>
        <v>3.246391373135104</v>
      </c>
      <c r="BJ25">
        <f t="shared" si="22"/>
        <v>50</v>
      </c>
      <c r="BK25">
        <f t="shared" si="23"/>
        <v>689</v>
      </c>
      <c r="BL25">
        <v>12.22</v>
      </c>
      <c r="BM25">
        <v>1.609</v>
      </c>
      <c r="BN25">
        <v>187.2</v>
      </c>
      <c r="BO25">
        <v>-15.22</v>
      </c>
      <c r="BP25">
        <f t="shared" si="24"/>
        <v>11.97648900696057</v>
      </c>
      <c r="BQ25">
        <v>8.92</v>
      </c>
      <c r="BR25">
        <v>2.722</v>
      </c>
      <c r="BS25">
        <v>111.5</v>
      </c>
      <c r="BT25">
        <v>30.26</v>
      </c>
      <c r="BU25">
        <f t="shared" si="10"/>
        <v>7.87374304919581</v>
      </c>
      <c r="BV25">
        <v>5.28</v>
      </c>
      <c r="BW25">
        <v>1.886</v>
      </c>
      <c r="BX25">
        <v>497.3</v>
      </c>
      <c r="BY25">
        <v>-152.2</v>
      </c>
      <c r="BZ25">
        <f t="shared" si="25"/>
        <v>4.850117509757263</v>
      </c>
      <c r="CA25">
        <v>10.11</v>
      </c>
      <c r="CB25">
        <v>1.569</v>
      </c>
      <c r="CC25">
        <v>443.3</v>
      </c>
      <c r="CD25">
        <v>83.01</v>
      </c>
      <c r="CE25">
        <f t="shared" si="26"/>
        <v>9.89167733747073</v>
      </c>
      <c r="CH25">
        <f t="shared" si="27"/>
        <v>50</v>
      </c>
      <c r="CI25">
        <f t="shared" si="28"/>
        <v>689</v>
      </c>
      <c r="CJ25">
        <v>9.03</v>
      </c>
      <c r="CK25">
        <v>2.366</v>
      </c>
      <c r="CL25">
        <v>164</v>
      </c>
      <c r="CM25">
        <v>142.6</v>
      </c>
      <c r="CN25">
        <f t="shared" si="29"/>
        <v>8.24793110075893</v>
      </c>
      <c r="CO25">
        <v>2.73</v>
      </c>
      <c r="CP25">
        <v>1.728</v>
      </c>
      <c r="CQ25">
        <v>347.8</v>
      </c>
      <c r="CR25">
        <v>172.4</v>
      </c>
      <c r="CS25">
        <f t="shared" si="30"/>
        <v>2.4091003416871133</v>
      </c>
      <c r="CT25">
        <v>14.78</v>
      </c>
      <c r="CU25">
        <v>1.606</v>
      </c>
      <c r="CV25">
        <v>208.2</v>
      </c>
      <c r="CW25">
        <v>-76.57</v>
      </c>
      <c r="CX25">
        <f t="shared" si="31"/>
        <v>14.53843902952301</v>
      </c>
      <c r="DC25" t="e">
        <f t="shared" si="32"/>
        <v>#NUM!</v>
      </c>
      <c r="DF25">
        <f t="shared" si="33"/>
        <v>50</v>
      </c>
      <c r="DG25">
        <f t="shared" si="34"/>
        <v>689</v>
      </c>
      <c r="DH25">
        <v>13.75</v>
      </c>
      <c r="DI25">
        <v>1.476</v>
      </c>
      <c r="DJ25">
        <v>218.7</v>
      </c>
      <c r="DK25">
        <v>-58.9</v>
      </c>
      <c r="DL25">
        <f t="shared" si="35"/>
        <v>13.586334018081198</v>
      </c>
      <c r="DQ25" t="e">
        <f t="shared" si="36"/>
        <v>#NUM!</v>
      </c>
      <c r="DR25">
        <v>13.75</v>
      </c>
      <c r="DS25">
        <v>1.476</v>
      </c>
      <c r="DT25">
        <v>218.7</v>
      </c>
      <c r="DU25">
        <v>-58.9</v>
      </c>
      <c r="DV25">
        <f t="shared" si="37"/>
        <v>13.586334018081198</v>
      </c>
      <c r="DW25">
        <v>14.11</v>
      </c>
      <c r="DX25">
        <v>1.428</v>
      </c>
      <c r="DY25">
        <v>217.5</v>
      </c>
      <c r="DZ25">
        <v>-39.68</v>
      </c>
      <c r="EA25">
        <f t="shared" si="38"/>
        <v>13.972739457400962</v>
      </c>
    </row>
    <row r="26" spans="2:131" ht="12.75">
      <c r="B26">
        <f>+B25+2</f>
        <v>52</v>
      </c>
      <c r="C26">
        <f t="shared" si="11"/>
        <v>701</v>
      </c>
      <c r="D26">
        <v>14.37</v>
      </c>
      <c r="E26">
        <v>2.023</v>
      </c>
      <c r="F26">
        <v>150.7</v>
      </c>
      <c r="G26">
        <v>-32.96</v>
      </c>
      <c r="H26">
        <f t="shared" si="12"/>
        <v>13.842029219486522</v>
      </c>
      <c r="I26">
        <v>11.27</v>
      </c>
      <c r="J26">
        <v>5.62</v>
      </c>
      <c r="K26">
        <v>6.32</v>
      </c>
      <c r="N26">
        <f t="shared" si="7"/>
        <v>52</v>
      </c>
      <c r="O26">
        <f t="shared" si="8"/>
        <v>701</v>
      </c>
      <c r="P26">
        <v>16.16</v>
      </c>
      <c r="Q26">
        <v>2.273</v>
      </c>
      <c r="R26">
        <v>564.3</v>
      </c>
      <c r="S26">
        <v>225.4</v>
      </c>
      <c r="T26">
        <f t="shared" si="13"/>
        <v>15.447865677012341</v>
      </c>
      <c r="U26">
        <v>14.32</v>
      </c>
      <c r="V26">
        <v>1.236</v>
      </c>
      <c r="W26">
        <v>364.3</v>
      </c>
      <c r="X26">
        <v>28.27</v>
      </c>
      <c r="Y26">
        <f t="shared" si="14"/>
        <v>14.271261079961356</v>
      </c>
      <c r="Z26">
        <v>15.73</v>
      </c>
      <c r="AA26">
        <v>10.987</v>
      </c>
      <c r="AB26">
        <v>2861</v>
      </c>
      <c r="AC26">
        <v>-1111</v>
      </c>
      <c r="AD26">
        <f t="shared" si="15"/>
        <v>10.584647039407448</v>
      </c>
      <c r="AE26">
        <v>13.58</v>
      </c>
      <c r="AF26">
        <v>1.838</v>
      </c>
      <c r="AG26">
        <v>439.3</v>
      </c>
      <c r="AH26">
        <v>-176</v>
      </c>
      <c r="AI26">
        <f t="shared" si="16"/>
        <v>13.183600123207961</v>
      </c>
      <c r="AL26">
        <f t="shared" si="17"/>
        <v>52</v>
      </c>
      <c r="AM26">
        <f t="shared" si="9"/>
        <v>701</v>
      </c>
      <c r="AN26">
        <v>16.11</v>
      </c>
      <c r="AO26">
        <v>1.861</v>
      </c>
      <c r="AP26">
        <v>497.4</v>
      </c>
      <c r="AQ26">
        <v>-143</v>
      </c>
      <c r="AR26">
        <f t="shared" si="18"/>
        <v>15.69787428475878</v>
      </c>
      <c r="AS26">
        <v>14.1</v>
      </c>
      <c r="AT26">
        <v>1.546</v>
      </c>
      <c r="AU26">
        <v>200.9</v>
      </c>
      <c r="AV26">
        <v>42.27</v>
      </c>
      <c r="AW26">
        <f t="shared" si="19"/>
        <v>13.895773160117896</v>
      </c>
      <c r="AX26">
        <v>6.97</v>
      </c>
      <c r="AY26">
        <v>1.124</v>
      </c>
      <c r="AZ26">
        <v>83.77</v>
      </c>
      <c r="BA26">
        <v>3.081</v>
      </c>
      <c r="BB26">
        <f t="shared" si="20"/>
        <v>6.955093688106027</v>
      </c>
      <c r="BC26">
        <v>4.49</v>
      </c>
      <c r="BD26">
        <v>3.157</v>
      </c>
      <c r="BE26">
        <v>733.2</v>
      </c>
      <c r="BF26">
        <v>369.4</v>
      </c>
      <c r="BG26">
        <f t="shared" si="21"/>
        <v>3.127921490544357</v>
      </c>
      <c r="BJ26">
        <f t="shared" si="22"/>
        <v>52</v>
      </c>
      <c r="BK26">
        <f t="shared" si="23"/>
        <v>701</v>
      </c>
      <c r="BL26">
        <v>12.58</v>
      </c>
      <c r="BM26">
        <v>1.563</v>
      </c>
      <c r="BN26">
        <v>193.8</v>
      </c>
      <c r="BO26">
        <v>22.69</v>
      </c>
      <c r="BP26">
        <f t="shared" si="24"/>
        <v>12.365168526741607</v>
      </c>
      <c r="BQ26">
        <v>8.01</v>
      </c>
      <c r="BR26">
        <v>3.193</v>
      </c>
      <c r="BS26">
        <v>111.6</v>
      </c>
      <c r="BT26">
        <v>122.2</v>
      </c>
      <c r="BU26">
        <f t="shared" si="10"/>
        <v>6.6220842386905465</v>
      </c>
      <c r="BV26">
        <v>5.12</v>
      </c>
      <c r="BW26">
        <v>2.075</v>
      </c>
      <c r="BX26">
        <v>495.2</v>
      </c>
      <c r="BY26">
        <v>-211.2</v>
      </c>
      <c r="BZ26">
        <f t="shared" si="25"/>
        <v>4.554062646346882</v>
      </c>
      <c r="CA26">
        <v>10.28</v>
      </c>
      <c r="CB26">
        <v>1.643</v>
      </c>
      <c r="CC26">
        <v>484.3</v>
      </c>
      <c r="CD26">
        <v>50.6</v>
      </c>
      <c r="CE26">
        <f t="shared" si="26"/>
        <v>10.015273593987358</v>
      </c>
      <c r="CH26">
        <f t="shared" si="27"/>
        <v>52</v>
      </c>
      <c r="CI26">
        <f t="shared" si="28"/>
        <v>701</v>
      </c>
      <c r="CJ26">
        <v>9.02</v>
      </c>
      <c r="CK26">
        <v>2.153</v>
      </c>
      <c r="CL26">
        <v>226.6</v>
      </c>
      <c r="CM26">
        <v>191.3</v>
      </c>
      <c r="CN26">
        <f t="shared" si="29"/>
        <v>8.39645339380028</v>
      </c>
      <c r="CO26">
        <v>2.61</v>
      </c>
      <c r="CP26">
        <v>1.928</v>
      </c>
      <c r="CQ26">
        <v>382.3</v>
      </c>
      <c r="CR26">
        <v>210.9</v>
      </c>
      <c r="CS26">
        <f t="shared" si="30"/>
        <v>2.1500506424147403</v>
      </c>
      <c r="CT26">
        <v>15.14</v>
      </c>
      <c r="CU26">
        <v>1.594</v>
      </c>
      <c r="CV26">
        <v>200.2</v>
      </c>
      <c r="CW26">
        <v>-57.71</v>
      </c>
      <c r="CX26">
        <f t="shared" si="31"/>
        <v>14.906151335079164</v>
      </c>
      <c r="DC26" t="e">
        <f t="shared" si="32"/>
        <v>#NUM!</v>
      </c>
      <c r="DF26">
        <f t="shared" si="33"/>
        <v>52</v>
      </c>
      <c r="DG26">
        <f t="shared" si="34"/>
        <v>701</v>
      </c>
      <c r="DH26">
        <v>14.1</v>
      </c>
      <c r="DI26">
        <v>1.365</v>
      </c>
      <c r="DJ26">
        <v>237.1</v>
      </c>
      <c r="DK26">
        <v>-54.62</v>
      </c>
      <c r="DL26">
        <f t="shared" si="35"/>
        <v>13.995342054202554</v>
      </c>
      <c r="DQ26" t="e">
        <f t="shared" si="36"/>
        <v>#NUM!</v>
      </c>
      <c r="DR26">
        <v>14.1</v>
      </c>
      <c r="DS26">
        <v>1.365</v>
      </c>
      <c r="DT26">
        <v>237.1</v>
      </c>
      <c r="DU26">
        <v>-54.62</v>
      </c>
      <c r="DV26">
        <f t="shared" si="37"/>
        <v>13.995342054202554</v>
      </c>
      <c r="DW26">
        <v>14.35</v>
      </c>
      <c r="DX26">
        <v>1.303</v>
      </c>
      <c r="DY26">
        <v>243.8</v>
      </c>
      <c r="DZ26">
        <v>-44.8</v>
      </c>
      <c r="EA26">
        <f t="shared" si="38"/>
        <v>14.273989432178059</v>
      </c>
    </row>
    <row r="27" spans="2:131" ht="12.75">
      <c r="B27">
        <f>+B26+2</f>
        <v>54</v>
      </c>
      <c r="C27">
        <f t="shared" si="11"/>
        <v>713</v>
      </c>
      <c r="D27">
        <v>14.59</v>
      </c>
      <c r="E27">
        <v>2.08</v>
      </c>
      <c r="F27">
        <v>144.2</v>
      </c>
      <c r="G27">
        <v>2.042</v>
      </c>
      <c r="H27">
        <f t="shared" si="12"/>
        <v>14.019802203012198</v>
      </c>
      <c r="I27">
        <v>11.21</v>
      </c>
      <c r="J27">
        <v>8.11</v>
      </c>
      <c r="M27" t="s">
        <v>110</v>
      </c>
      <c r="N27">
        <f t="shared" si="7"/>
        <v>54</v>
      </c>
      <c r="O27">
        <f t="shared" si="8"/>
        <v>713</v>
      </c>
      <c r="P27">
        <v>15.98</v>
      </c>
      <c r="Q27">
        <v>2.374</v>
      </c>
      <c r="R27">
        <v>660.4</v>
      </c>
      <c r="S27">
        <v>166.4</v>
      </c>
      <c r="T27">
        <f t="shared" si="13"/>
        <v>15.192385936073622</v>
      </c>
      <c r="U27">
        <v>14.45</v>
      </c>
      <c r="V27">
        <v>1.278</v>
      </c>
      <c r="W27">
        <v>381</v>
      </c>
      <c r="X27">
        <v>18.58</v>
      </c>
      <c r="Y27">
        <f t="shared" si="14"/>
        <v>14.38488836173991</v>
      </c>
      <c r="Z27">
        <v>15.74</v>
      </c>
      <c r="AA27">
        <v>11.923</v>
      </c>
      <c r="AB27">
        <v>1486</v>
      </c>
      <c r="AC27">
        <v>-1748</v>
      </c>
      <c r="AD27">
        <f t="shared" si="15"/>
        <v>10.29646750437728</v>
      </c>
      <c r="AE27">
        <v>13.73</v>
      </c>
      <c r="AF27">
        <v>1.779</v>
      </c>
      <c r="AG27">
        <v>388.6</v>
      </c>
      <c r="AH27">
        <v>-178.6</v>
      </c>
      <c r="AI27">
        <f t="shared" si="16"/>
        <v>13.37475234361532</v>
      </c>
      <c r="AL27">
        <f t="shared" si="17"/>
        <v>54</v>
      </c>
      <c r="AM27">
        <f t="shared" si="9"/>
        <v>713</v>
      </c>
      <c r="AN27">
        <v>16.34</v>
      </c>
      <c r="AO27">
        <v>1.968</v>
      </c>
      <c r="AP27">
        <v>484.9</v>
      </c>
      <c r="AQ27">
        <v>-187.3</v>
      </c>
      <c r="AR27">
        <f t="shared" si="18"/>
        <v>15.851528521447579</v>
      </c>
      <c r="AS27">
        <v>14.74</v>
      </c>
      <c r="AT27">
        <v>1.627</v>
      </c>
      <c r="AU27">
        <v>202.5</v>
      </c>
      <c r="AV27">
        <v>72.06</v>
      </c>
      <c r="AW27">
        <f t="shared" si="19"/>
        <v>14.484937196358679</v>
      </c>
      <c r="AX27">
        <v>7.01</v>
      </c>
      <c r="AY27">
        <v>1.239</v>
      </c>
      <c r="AZ27">
        <v>92.11</v>
      </c>
      <c r="BA27">
        <v>5</v>
      </c>
      <c r="BB27">
        <f t="shared" si="20"/>
        <v>6.960345386299483</v>
      </c>
      <c r="BC27">
        <v>4.5</v>
      </c>
      <c r="BD27">
        <v>3.37</v>
      </c>
      <c r="BE27">
        <v>868.9</v>
      </c>
      <c r="BF27">
        <v>332.9</v>
      </c>
      <c r="BG27">
        <f t="shared" si="21"/>
        <v>2.9872655618509683</v>
      </c>
      <c r="BJ27">
        <f t="shared" si="22"/>
        <v>54</v>
      </c>
      <c r="BK27">
        <f t="shared" si="23"/>
        <v>713</v>
      </c>
      <c r="BL27">
        <v>13.01</v>
      </c>
      <c r="BM27">
        <v>1.503</v>
      </c>
      <c r="BN27">
        <v>211.7</v>
      </c>
      <c r="BO27">
        <v>53.79</v>
      </c>
      <c r="BP27">
        <f t="shared" si="24"/>
        <v>12.830985275640828</v>
      </c>
      <c r="BQ27">
        <v>9.25</v>
      </c>
      <c r="BR27">
        <v>2.374</v>
      </c>
      <c r="BS27">
        <v>249.8</v>
      </c>
      <c r="BT27">
        <v>238.9</v>
      </c>
      <c r="BU27">
        <f t="shared" si="10"/>
        <v>8.462521031047919</v>
      </c>
      <c r="BV27">
        <v>4.87</v>
      </c>
      <c r="BW27">
        <v>2.25</v>
      </c>
      <c r="BX27">
        <v>464.8</v>
      </c>
      <c r="BY27">
        <v>-264</v>
      </c>
      <c r="BZ27">
        <f t="shared" si="25"/>
        <v>4.174613862819708</v>
      </c>
      <c r="CA27">
        <v>10.46</v>
      </c>
      <c r="CB27">
        <v>1.708</v>
      </c>
      <c r="CC27">
        <v>512.4</v>
      </c>
      <c r="CD27">
        <v>-0.2572</v>
      </c>
      <c r="CE27">
        <f t="shared" si="26"/>
        <v>10.152504941249637</v>
      </c>
      <c r="CH27">
        <f t="shared" si="27"/>
        <v>54</v>
      </c>
      <c r="CI27">
        <f t="shared" si="28"/>
        <v>713</v>
      </c>
      <c r="CJ27">
        <v>9.01</v>
      </c>
      <c r="CK27">
        <v>2.006</v>
      </c>
      <c r="CL27">
        <v>327.9</v>
      </c>
      <c r="CM27">
        <v>221</v>
      </c>
      <c r="CN27">
        <f t="shared" si="29"/>
        <v>8.494214909609703</v>
      </c>
      <c r="CO27">
        <v>2.45</v>
      </c>
      <c r="CP27">
        <v>2.137</v>
      </c>
      <c r="CQ27">
        <v>433</v>
      </c>
      <c r="CR27">
        <v>246.8</v>
      </c>
      <c r="CS27">
        <f t="shared" si="30"/>
        <v>1.8382328546767006</v>
      </c>
      <c r="CT27">
        <v>15.5</v>
      </c>
      <c r="CU27">
        <v>1.55</v>
      </c>
      <c r="CV27">
        <v>197.3</v>
      </c>
      <c r="CW27">
        <v>-31.6</v>
      </c>
      <c r="CX27">
        <f t="shared" si="31"/>
        <v>15.293213797968393</v>
      </c>
      <c r="DC27" t="e">
        <f t="shared" si="32"/>
        <v>#NUM!</v>
      </c>
      <c r="DF27">
        <f t="shared" si="33"/>
        <v>54</v>
      </c>
      <c r="DG27">
        <f t="shared" si="34"/>
        <v>713</v>
      </c>
      <c r="DH27">
        <v>14.39</v>
      </c>
      <c r="DI27">
        <v>1.513</v>
      </c>
      <c r="DJ27">
        <v>214.5</v>
      </c>
      <c r="DK27">
        <v>-62.12</v>
      </c>
      <c r="DL27">
        <f t="shared" si="35"/>
        <v>14.20552426963019</v>
      </c>
      <c r="DQ27" t="e">
        <f t="shared" si="36"/>
        <v>#NUM!</v>
      </c>
      <c r="DR27">
        <v>14.39</v>
      </c>
      <c r="DS27">
        <v>1.513</v>
      </c>
      <c r="DT27">
        <v>214.5</v>
      </c>
      <c r="DU27">
        <v>-62.12</v>
      </c>
      <c r="DV27">
        <f t="shared" si="37"/>
        <v>14.20552426963019</v>
      </c>
      <c r="DW27">
        <v>14.57</v>
      </c>
      <c r="DX27">
        <v>1.486</v>
      </c>
      <c r="DY27">
        <v>217.8</v>
      </c>
      <c r="DZ27">
        <v>-60.21</v>
      </c>
      <c r="EA27">
        <f t="shared" si="38"/>
        <v>14.40082219607894</v>
      </c>
    </row>
    <row r="28" spans="2:131" ht="12.75">
      <c r="B28">
        <f>+B27+2</f>
        <v>56</v>
      </c>
      <c r="C28">
        <f t="shared" si="11"/>
        <v>725</v>
      </c>
      <c r="D28">
        <v>14.82</v>
      </c>
      <c r="E28">
        <v>2.169</v>
      </c>
      <c r="F28">
        <v>141.9</v>
      </c>
      <c r="G28">
        <v>42.75</v>
      </c>
      <c r="H28">
        <f t="shared" si="12"/>
        <v>14.184700269255263</v>
      </c>
      <c r="I28">
        <v>11.15</v>
      </c>
      <c r="J28">
        <v>10.55</v>
      </c>
      <c r="M28" t="s">
        <v>49</v>
      </c>
      <c r="N28">
        <f t="shared" si="7"/>
        <v>56</v>
      </c>
      <c r="O28">
        <f t="shared" si="8"/>
        <v>725</v>
      </c>
      <c r="P28">
        <v>15.71</v>
      </c>
      <c r="Q28">
        <v>2.485</v>
      </c>
      <c r="R28">
        <v>738.9</v>
      </c>
      <c r="S28">
        <v>63.91</v>
      </c>
      <c r="T28">
        <f t="shared" si="13"/>
        <v>14.839790041016807</v>
      </c>
      <c r="U28">
        <v>14.58</v>
      </c>
      <c r="V28">
        <v>1.295</v>
      </c>
      <c r="W28">
        <v>388.4</v>
      </c>
      <c r="X28">
        <v>2.335</v>
      </c>
      <c r="Y28">
        <f t="shared" si="14"/>
        <v>14.507737473808781</v>
      </c>
      <c r="Z28">
        <v>15.72</v>
      </c>
      <c r="AA28">
        <v>12.086</v>
      </c>
      <c r="AB28">
        <v>769.1</v>
      </c>
      <c r="AC28">
        <v>-1458</v>
      </c>
      <c r="AD28">
        <f t="shared" si="15"/>
        <v>10.227838379258019</v>
      </c>
      <c r="AE28">
        <v>13.87</v>
      </c>
      <c r="AF28">
        <v>1.698</v>
      </c>
      <c r="AG28">
        <v>345.7</v>
      </c>
      <c r="AH28">
        <v>-166.3</v>
      </c>
      <c r="AI28">
        <f t="shared" si="16"/>
        <v>13.569266208054273</v>
      </c>
      <c r="AL28">
        <f t="shared" si="17"/>
        <v>56</v>
      </c>
      <c r="AM28">
        <f t="shared" si="9"/>
        <v>725</v>
      </c>
      <c r="AN28">
        <v>16.58</v>
      </c>
      <c r="AO28">
        <v>2.036</v>
      </c>
      <c r="AP28">
        <v>433.8</v>
      </c>
      <c r="AQ28">
        <v>-225.1</v>
      </c>
      <c r="AR28">
        <f t="shared" si="18"/>
        <v>16.04257848959919</v>
      </c>
      <c r="AS28">
        <v>15.09</v>
      </c>
      <c r="AT28">
        <v>1.79</v>
      </c>
      <c r="AU28">
        <v>212.5</v>
      </c>
      <c r="AV28">
        <v>120.6</v>
      </c>
      <c r="AW28">
        <f t="shared" si="19"/>
        <v>14.727459987967023</v>
      </c>
      <c r="AX28">
        <v>7.05</v>
      </c>
      <c r="AY28">
        <v>1.326</v>
      </c>
      <c r="AZ28">
        <v>99.22</v>
      </c>
      <c r="BA28">
        <v>3.04</v>
      </c>
      <c r="BB28">
        <f t="shared" si="20"/>
        <v>6.9639224707670975</v>
      </c>
      <c r="BC28">
        <v>4.51</v>
      </c>
      <c r="BD28">
        <v>3.587</v>
      </c>
      <c r="BE28">
        <v>1011</v>
      </c>
      <c r="BF28">
        <v>245.1</v>
      </c>
      <c r="BG28">
        <f t="shared" si="21"/>
        <v>2.8480649917323344</v>
      </c>
      <c r="BJ28">
        <f t="shared" si="22"/>
        <v>56</v>
      </c>
      <c r="BK28">
        <f t="shared" si="23"/>
        <v>725</v>
      </c>
      <c r="BL28">
        <v>13.47</v>
      </c>
      <c r="BM28">
        <v>1.461</v>
      </c>
      <c r="BN28">
        <v>229.2</v>
      </c>
      <c r="BO28">
        <v>70.59</v>
      </c>
      <c r="BP28">
        <f t="shared" si="24"/>
        <v>13.314967721395544</v>
      </c>
      <c r="BQ28">
        <v>10.23</v>
      </c>
      <c r="BR28">
        <v>1.643</v>
      </c>
      <c r="BS28">
        <v>316.7</v>
      </c>
      <c r="BT28">
        <v>153.7</v>
      </c>
      <c r="BU28">
        <f t="shared" si="10"/>
        <v>9.965096744115657</v>
      </c>
      <c r="BV28">
        <v>4.51</v>
      </c>
      <c r="BW28">
        <v>2.396</v>
      </c>
      <c r="BX28">
        <v>414.6</v>
      </c>
      <c r="BY28">
        <v>-296.8</v>
      </c>
      <c r="BZ28">
        <f t="shared" si="25"/>
        <v>3.7056980462189264</v>
      </c>
      <c r="CA28">
        <v>10.63</v>
      </c>
      <c r="CB28">
        <v>1.761</v>
      </c>
      <c r="CC28">
        <v>517.6</v>
      </c>
      <c r="CD28">
        <v>-61.32</v>
      </c>
      <c r="CE28">
        <f t="shared" si="26"/>
        <v>10.28657686683889</v>
      </c>
      <c r="CH28">
        <f t="shared" si="27"/>
        <v>56</v>
      </c>
      <c r="CI28">
        <f t="shared" si="28"/>
        <v>725</v>
      </c>
      <c r="CJ28">
        <v>9.04</v>
      </c>
      <c r="CK28">
        <v>1.927</v>
      </c>
      <c r="CL28">
        <v>462.9</v>
      </c>
      <c r="CM28">
        <v>188</v>
      </c>
      <c r="CN28">
        <f t="shared" si="29"/>
        <v>8.581296511657728</v>
      </c>
      <c r="CO28">
        <v>2.25</v>
      </c>
      <c r="CP28">
        <v>2.345</v>
      </c>
      <c r="CQ28">
        <v>504.3</v>
      </c>
      <c r="CR28">
        <v>273.9</v>
      </c>
      <c r="CS28">
        <f t="shared" si="30"/>
        <v>1.4838132105035329</v>
      </c>
      <c r="CT28">
        <v>15.91</v>
      </c>
      <c r="CU28">
        <v>1.487</v>
      </c>
      <c r="CV28">
        <v>202.7</v>
      </c>
      <c r="CW28">
        <v>-15.09</v>
      </c>
      <c r="CX28">
        <f t="shared" si="31"/>
        <v>15.740260687963952</v>
      </c>
      <c r="DC28" t="e">
        <f t="shared" si="32"/>
        <v>#NUM!</v>
      </c>
      <c r="DF28">
        <f t="shared" si="33"/>
        <v>56</v>
      </c>
      <c r="DG28">
        <f t="shared" si="34"/>
        <v>725</v>
      </c>
      <c r="DH28">
        <v>14.52</v>
      </c>
      <c r="DI28">
        <v>1.715</v>
      </c>
      <c r="DJ28">
        <v>177.1</v>
      </c>
      <c r="DK28">
        <v>-26.79</v>
      </c>
      <c r="DL28">
        <f t="shared" si="35"/>
        <v>14.208137895955021</v>
      </c>
      <c r="DQ28" t="e">
        <f t="shared" si="36"/>
        <v>#NUM!</v>
      </c>
      <c r="DR28">
        <v>14.52</v>
      </c>
      <c r="DS28">
        <v>1.715</v>
      </c>
      <c r="DT28">
        <v>177.1</v>
      </c>
      <c r="DU28">
        <v>-26.79</v>
      </c>
      <c r="DV28">
        <f t="shared" si="37"/>
        <v>14.208137895955021</v>
      </c>
      <c r="DW28">
        <v>14.75</v>
      </c>
      <c r="DX28">
        <v>1.724</v>
      </c>
      <c r="DY28">
        <v>176.1</v>
      </c>
      <c r="DZ28">
        <v>-26.53</v>
      </c>
      <c r="EA28">
        <f t="shared" si="38"/>
        <v>14.431977927225297</v>
      </c>
    </row>
    <row r="29" spans="2:131" ht="12.75">
      <c r="B29">
        <f>+B28+2</f>
        <v>58</v>
      </c>
      <c r="C29">
        <f t="shared" si="11"/>
        <v>737</v>
      </c>
      <c r="D29">
        <v>15.07</v>
      </c>
      <c r="E29">
        <v>2.231</v>
      </c>
      <c r="F29">
        <v>148.7</v>
      </c>
      <c r="G29">
        <v>86.03</v>
      </c>
      <c r="H29">
        <f t="shared" si="12"/>
        <v>14.38901409769332</v>
      </c>
      <c r="I29">
        <v>11.08</v>
      </c>
      <c r="J29">
        <v>12.56</v>
      </c>
      <c r="M29" t="s">
        <v>50</v>
      </c>
      <c r="N29">
        <f t="shared" si="7"/>
        <v>58</v>
      </c>
      <c r="O29">
        <f t="shared" si="8"/>
        <v>737</v>
      </c>
      <c r="P29">
        <v>15.44</v>
      </c>
      <c r="Q29">
        <v>2.612</v>
      </c>
      <c r="R29">
        <v>773.1</v>
      </c>
      <c r="S29">
        <v>-83.03</v>
      </c>
      <c r="T29">
        <f t="shared" si="13"/>
        <v>14.475442775304188</v>
      </c>
      <c r="U29">
        <v>14.7</v>
      </c>
      <c r="V29">
        <v>1.286</v>
      </c>
      <c r="W29">
        <v>384.4</v>
      </c>
      <c r="X29">
        <v>-14.06</v>
      </c>
      <c r="Y29">
        <f t="shared" si="14"/>
        <v>14.631613735846896</v>
      </c>
      <c r="Z29">
        <v>15.63</v>
      </c>
      <c r="AA29">
        <v>12.074</v>
      </c>
      <c r="AB29">
        <v>449.6</v>
      </c>
      <c r="AC29">
        <v>-1161</v>
      </c>
      <c r="AD29">
        <f t="shared" si="15"/>
        <v>10.140148477805834</v>
      </c>
      <c r="AE29">
        <v>14.01</v>
      </c>
      <c r="AF29">
        <v>1.599</v>
      </c>
      <c r="AG29">
        <v>312.9</v>
      </c>
      <c r="AH29">
        <v>-144.5</v>
      </c>
      <c r="AI29">
        <f t="shared" si="16"/>
        <v>13.77314417283821</v>
      </c>
      <c r="AL29">
        <f t="shared" si="17"/>
        <v>58</v>
      </c>
      <c r="AM29">
        <f t="shared" si="9"/>
        <v>737</v>
      </c>
      <c r="AN29">
        <v>16.81</v>
      </c>
      <c r="AO29">
        <v>1.975</v>
      </c>
      <c r="AP29">
        <v>376.1</v>
      </c>
      <c r="AQ29">
        <v>-220.2</v>
      </c>
      <c r="AR29">
        <f t="shared" si="18"/>
        <v>16.316781584225602</v>
      </c>
      <c r="AS29">
        <v>14.99</v>
      </c>
      <c r="AT29">
        <v>1.869</v>
      </c>
      <c r="AU29">
        <v>251.4</v>
      </c>
      <c r="AV29">
        <v>167.7</v>
      </c>
      <c r="AW29">
        <f t="shared" si="19"/>
        <v>14.57192323319038</v>
      </c>
      <c r="AX29">
        <v>7.08</v>
      </c>
      <c r="AY29">
        <v>1.372</v>
      </c>
      <c r="AZ29">
        <v>102.9</v>
      </c>
      <c r="BA29">
        <v>-1.244</v>
      </c>
      <c r="BB29">
        <f t="shared" si="20"/>
        <v>6.971634978109726</v>
      </c>
      <c r="BC29">
        <v>4.49</v>
      </c>
      <c r="BD29">
        <v>3.806</v>
      </c>
      <c r="BE29">
        <v>1133</v>
      </c>
      <c r="BF29">
        <v>93.68</v>
      </c>
      <c r="BG29">
        <f t="shared" si="21"/>
        <v>2.6806669688842124</v>
      </c>
      <c r="BJ29">
        <f t="shared" si="22"/>
        <v>58</v>
      </c>
      <c r="BK29">
        <f t="shared" si="23"/>
        <v>737</v>
      </c>
      <c r="BL29">
        <v>13.82</v>
      </c>
      <c r="BM29">
        <v>1.545</v>
      </c>
      <c r="BN29">
        <v>228.8</v>
      </c>
      <c r="BO29">
        <v>90.01</v>
      </c>
      <c r="BP29">
        <f t="shared" si="24"/>
        <v>13.616502486770182</v>
      </c>
      <c r="BQ29">
        <v>10.47</v>
      </c>
      <c r="BR29">
        <v>1.643</v>
      </c>
      <c r="BS29">
        <v>318</v>
      </c>
      <c r="BT29">
        <v>153.9</v>
      </c>
      <c r="BU29">
        <f t="shared" si="10"/>
        <v>10.205005582502531</v>
      </c>
      <c r="BV29">
        <v>4.03</v>
      </c>
      <c r="BW29">
        <v>2.498</v>
      </c>
      <c r="BX29">
        <v>358.7</v>
      </c>
      <c r="BY29">
        <v>-305.3</v>
      </c>
      <c r="BZ29">
        <f t="shared" si="25"/>
        <v>3.1502473139502345</v>
      </c>
      <c r="CA29">
        <v>10.81</v>
      </c>
      <c r="CB29">
        <v>1.8</v>
      </c>
      <c r="CC29">
        <v>497.5</v>
      </c>
      <c r="CD29">
        <v>-118.8</v>
      </c>
      <c r="CE29">
        <f t="shared" si="26"/>
        <v>10.439810115306631</v>
      </c>
      <c r="CH29">
        <f t="shared" si="27"/>
        <v>58</v>
      </c>
      <c r="CI29">
        <f t="shared" si="28"/>
        <v>737</v>
      </c>
      <c r="CJ29">
        <v>9.12</v>
      </c>
      <c r="CK29">
        <v>1.913</v>
      </c>
      <c r="CL29">
        <v>564.9</v>
      </c>
      <c r="CM29">
        <v>61.06</v>
      </c>
      <c r="CN29">
        <f t="shared" si="29"/>
        <v>8.67061860300962</v>
      </c>
      <c r="CO29">
        <v>1.99</v>
      </c>
      <c r="CP29">
        <v>2.542</v>
      </c>
      <c r="CQ29">
        <v>599.5</v>
      </c>
      <c r="CR29">
        <v>280.2</v>
      </c>
      <c r="CS29">
        <f t="shared" si="30"/>
        <v>1.0774712658066636</v>
      </c>
      <c r="CT29">
        <v>16.27</v>
      </c>
      <c r="CU29">
        <v>1.569</v>
      </c>
      <c r="CV29">
        <v>191.3</v>
      </c>
      <c r="CW29">
        <v>-3.587</v>
      </c>
      <c r="CX29">
        <f t="shared" si="31"/>
        <v>16.051795382868164</v>
      </c>
      <c r="DC29" t="e">
        <f t="shared" si="32"/>
        <v>#NUM!</v>
      </c>
      <c r="DF29">
        <f t="shared" si="33"/>
        <v>58</v>
      </c>
      <c r="DG29">
        <f t="shared" si="34"/>
        <v>737</v>
      </c>
      <c r="DH29">
        <v>14.5</v>
      </c>
      <c r="DI29">
        <v>1.811</v>
      </c>
      <c r="DJ29">
        <v>168.9</v>
      </c>
      <c r="DK29">
        <v>35.2</v>
      </c>
      <c r="DL29">
        <f t="shared" si="35"/>
        <v>14.122098766846573</v>
      </c>
      <c r="DQ29" t="e">
        <f t="shared" si="36"/>
        <v>#NUM!</v>
      </c>
      <c r="DR29">
        <v>14.5</v>
      </c>
      <c r="DS29">
        <v>1.811</v>
      </c>
      <c r="DT29">
        <v>168.9</v>
      </c>
      <c r="DU29">
        <v>35.2</v>
      </c>
      <c r="DV29">
        <f t="shared" si="37"/>
        <v>14.122098766846573</v>
      </c>
      <c r="DW29">
        <v>14.86</v>
      </c>
      <c r="DX29">
        <v>1.852</v>
      </c>
      <c r="DY29">
        <v>165.4</v>
      </c>
      <c r="DZ29">
        <v>36.65</v>
      </c>
      <c r="EA29">
        <f t="shared" si="38"/>
        <v>14.453790424864446</v>
      </c>
    </row>
    <row r="30" spans="2:131" ht="12.75">
      <c r="B30">
        <v>60</v>
      </c>
      <c r="C30">
        <f t="shared" si="11"/>
        <v>749</v>
      </c>
      <c r="D30">
        <v>15.35</v>
      </c>
      <c r="E30">
        <v>2.271</v>
      </c>
      <c r="F30">
        <v>162.1</v>
      </c>
      <c r="G30">
        <v>124.8</v>
      </c>
      <c r="H30">
        <f t="shared" si="12"/>
        <v>14.639174670032965</v>
      </c>
      <c r="I30">
        <v>11</v>
      </c>
      <c r="J30">
        <v>13.97</v>
      </c>
      <c r="N30">
        <f t="shared" si="7"/>
        <v>60</v>
      </c>
      <c r="O30">
        <f t="shared" si="8"/>
        <v>749</v>
      </c>
      <c r="P30">
        <v>15.21</v>
      </c>
      <c r="Q30">
        <v>2.736</v>
      </c>
      <c r="R30">
        <v>725.1</v>
      </c>
      <c r="S30">
        <v>-242.8</v>
      </c>
      <c r="T30">
        <f t="shared" si="13"/>
        <v>14.153415333362782</v>
      </c>
      <c r="U30">
        <v>14.8</v>
      </c>
      <c r="V30">
        <v>1.251</v>
      </c>
      <c r="W30">
        <v>370.9</v>
      </c>
      <c r="X30">
        <v>-23.94</v>
      </c>
      <c r="Y30">
        <f t="shared" si="14"/>
        <v>14.745698577170597</v>
      </c>
      <c r="Z30">
        <v>15.33</v>
      </c>
      <c r="AA30">
        <v>12.017</v>
      </c>
      <c r="AB30">
        <v>299.4</v>
      </c>
      <c r="AC30">
        <v>-952.5</v>
      </c>
      <c r="AD30">
        <f t="shared" si="15"/>
        <v>9.858152942042956</v>
      </c>
      <c r="AE30">
        <v>14.17</v>
      </c>
      <c r="AF30">
        <v>1.485</v>
      </c>
      <c r="AG30">
        <v>290.3</v>
      </c>
      <c r="AH30">
        <v>-117</v>
      </c>
      <c r="AI30">
        <f t="shared" si="16"/>
        <v>14.001480789737952</v>
      </c>
      <c r="AL30">
        <f t="shared" si="17"/>
        <v>60</v>
      </c>
      <c r="AM30">
        <f t="shared" si="9"/>
        <v>749</v>
      </c>
      <c r="AN30">
        <v>17.02</v>
      </c>
      <c r="AO30">
        <v>1.847</v>
      </c>
      <c r="AP30">
        <v>351.2</v>
      </c>
      <c r="AQ30">
        <v>-195.7</v>
      </c>
      <c r="AR30">
        <f t="shared" si="18"/>
        <v>16.617555639720287</v>
      </c>
      <c r="AS30">
        <v>15.09</v>
      </c>
      <c r="AT30">
        <v>1.848</v>
      </c>
      <c r="AU30">
        <v>309.8</v>
      </c>
      <c r="AV30">
        <v>189.9</v>
      </c>
      <c r="AW30">
        <f t="shared" si="19"/>
        <v>14.686897365955877</v>
      </c>
      <c r="AX30">
        <v>7.06</v>
      </c>
      <c r="AY30">
        <v>1.376</v>
      </c>
      <c r="AZ30">
        <v>102.7</v>
      </c>
      <c r="BA30">
        <v>-4.878</v>
      </c>
      <c r="BB30">
        <f t="shared" si="20"/>
        <v>6.949897058552765</v>
      </c>
      <c r="BC30">
        <v>4.47</v>
      </c>
      <c r="BD30">
        <v>4.022</v>
      </c>
      <c r="BE30">
        <v>1195</v>
      </c>
      <c r="BF30">
        <v>-112.7</v>
      </c>
      <c r="BG30">
        <f t="shared" si="21"/>
        <v>2.5180572609841825</v>
      </c>
      <c r="BJ30">
        <f t="shared" si="22"/>
        <v>60</v>
      </c>
      <c r="BK30">
        <f t="shared" si="23"/>
        <v>749</v>
      </c>
      <c r="BL30">
        <v>13.99</v>
      </c>
      <c r="BM30">
        <v>1.803</v>
      </c>
      <c r="BN30">
        <v>233.7</v>
      </c>
      <c r="BO30">
        <v>143.7</v>
      </c>
      <c r="BP30">
        <f t="shared" si="24"/>
        <v>13.618495279439571</v>
      </c>
      <c r="BQ30">
        <v>10.66</v>
      </c>
      <c r="BR30">
        <v>1.747</v>
      </c>
      <c r="BS30">
        <v>337.2</v>
      </c>
      <c r="BT30">
        <v>176</v>
      </c>
      <c r="BU30">
        <f t="shared" si="10"/>
        <v>10.32587534039358</v>
      </c>
      <c r="BV30">
        <v>3.42</v>
      </c>
      <c r="BW30">
        <v>2.542</v>
      </c>
      <c r="BX30">
        <v>308</v>
      </c>
      <c r="BY30">
        <v>-293.9</v>
      </c>
      <c r="BZ30">
        <f t="shared" si="25"/>
        <v>2.5072787324562</v>
      </c>
      <c r="CA30">
        <v>10.99</v>
      </c>
      <c r="CB30">
        <v>1.822</v>
      </c>
      <c r="CC30">
        <v>458.9</v>
      </c>
      <c r="CD30">
        <v>-160.5</v>
      </c>
      <c r="CE30">
        <f t="shared" si="26"/>
        <v>10.60526899868929</v>
      </c>
      <c r="CH30">
        <f t="shared" si="27"/>
        <v>60</v>
      </c>
      <c r="CI30">
        <f t="shared" si="28"/>
        <v>749</v>
      </c>
      <c r="CJ30">
        <v>9.23</v>
      </c>
      <c r="CK30">
        <v>1.962</v>
      </c>
      <c r="CL30">
        <v>564.8</v>
      </c>
      <c r="CM30">
        <v>-98.83</v>
      </c>
      <c r="CN30">
        <f t="shared" si="29"/>
        <v>8.746093649917768</v>
      </c>
      <c r="CO30">
        <v>1.68</v>
      </c>
      <c r="CP30">
        <v>2.715</v>
      </c>
      <c r="CQ30">
        <v>714.5</v>
      </c>
      <c r="CR30">
        <v>245.7</v>
      </c>
      <c r="CS30">
        <f t="shared" si="30"/>
        <v>0.6392485853281602</v>
      </c>
      <c r="CT30">
        <v>16.53</v>
      </c>
      <c r="CU30">
        <v>1.684</v>
      </c>
      <c r="CV30">
        <v>181.3</v>
      </c>
      <c r="CW30">
        <v>32.17</v>
      </c>
      <c r="CX30">
        <f t="shared" si="31"/>
        <v>16.238114113088994</v>
      </c>
      <c r="DC30" t="e">
        <f t="shared" si="32"/>
        <v>#NUM!</v>
      </c>
      <c r="DF30">
        <f t="shared" si="33"/>
        <v>60</v>
      </c>
      <c r="DG30">
        <f t="shared" si="34"/>
        <v>749</v>
      </c>
      <c r="DH30">
        <v>14.59</v>
      </c>
      <c r="DI30">
        <v>1.733</v>
      </c>
      <c r="DJ30">
        <v>202.6</v>
      </c>
      <c r="DK30">
        <v>96.62</v>
      </c>
      <c r="DL30">
        <f t="shared" si="35"/>
        <v>14.26615242190536</v>
      </c>
      <c r="DQ30" t="e">
        <f t="shared" si="36"/>
        <v>#NUM!</v>
      </c>
      <c r="DR30">
        <v>14.59</v>
      </c>
      <c r="DS30">
        <v>1.733</v>
      </c>
      <c r="DT30">
        <v>202.6</v>
      </c>
      <c r="DU30">
        <v>96.62</v>
      </c>
      <c r="DV30">
        <f t="shared" si="37"/>
        <v>14.26615242190536</v>
      </c>
      <c r="DW30">
        <v>14.89</v>
      </c>
      <c r="DX30">
        <v>1.765</v>
      </c>
      <c r="DY30">
        <v>199.5</v>
      </c>
      <c r="DZ30">
        <v>98.68</v>
      </c>
      <c r="EA30">
        <f t="shared" si="38"/>
        <v>14.54425496554893</v>
      </c>
    </row>
    <row r="31" spans="2:131" ht="12.75">
      <c r="B31">
        <f>+B30+2</f>
        <v>62</v>
      </c>
      <c r="C31">
        <f t="shared" si="11"/>
        <v>761</v>
      </c>
      <c r="D31">
        <v>15.63</v>
      </c>
      <c r="E31">
        <v>2.454</v>
      </c>
      <c r="F31">
        <v>169.5</v>
      </c>
      <c r="G31">
        <v>163.7</v>
      </c>
      <c r="H31">
        <f t="shared" si="12"/>
        <v>14.782533984234373</v>
      </c>
      <c r="I31">
        <v>10.92</v>
      </c>
      <c r="J31">
        <v>15</v>
      </c>
      <c r="N31">
        <f t="shared" si="7"/>
        <v>62</v>
      </c>
      <c r="O31">
        <f t="shared" si="8"/>
        <v>761</v>
      </c>
      <c r="P31">
        <v>15.01</v>
      </c>
      <c r="Q31">
        <v>2.826</v>
      </c>
      <c r="R31">
        <v>602.7</v>
      </c>
      <c r="S31">
        <v>-348.8</v>
      </c>
      <c r="T31">
        <f t="shared" si="13"/>
        <v>13.887613326979485</v>
      </c>
      <c r="U31">
        <v>14.87</v>
      </c>
      <c r="V31">
        <v>1.195</v>
      </c>
      <c r="W31">
        <v>353</v>
      </c>
      <c r="X31">
        <v>-23.26</v>
      </c>
      <c r="Y31">
        <f t="shared" si="14"/>
        <v>14.83578905468075</v>
      </c>
      <c r="Z31">
        <v>15.36</v>
      </c>
      <c r="AA31">
        <v>11.758</v>
      </c>
      <c r="AB31">
        <v>208.9</v>
      </c>
      <c r="AC31">
        <v>-780</v>
      </c>
      <c r="AD31">
        <f t="shared" si="15"/>
        <v>9.969106775885873</v>
      </c>
      <c r="AE31">
        <v>14.19</v>
      </c>
      <c r="AF31">
        <v>1.394</v>
      </c>
      <c r="AG31">
        <v>280.9</v>
      </c>
      <c r="AH31">
        <v>-94.9</v>
      </c>
      <c r="AI31">
        <f t="shared" si="16"/>
        <v>14.07091391665058</v>
      </c>
      <c r="AL31">
        <f t="shared" si="17"/>
        <v>62</v>
      </c>
      <c r="AM31">
        <f t="shared" si="9"/>
        <v>761</v>
      </c>
      <c r="AN31">
        <v>17.18</v>
      </c>
      <c r="AO31">
        <v>1.842</v>
      </c>
      <c r="AP31">
        <v>350.3</v>
      </c>
      <c r="AQ31">
        <v>-194.7</v>
      </c>
      <c r="AR31">
        <f t="shared" si="18"/>
        <v>16.781106282659557</v>
      </c>
      <c r="AS31">
        <v>15.32</v>
      </c>
      <c r="AT31">
        <v>1.79</v>
      </c>
      <c r="AU31">
        <v>348</v>
      </c>
      <c r="AV31">
        <v>184.6</v>
      </c>
      <c r="AW31">
        <f t="shared" si="19"/>
        <v>14.957226597754575</v>
      </c>
      <c r="AX31">
        <v>6.97</v>
      </c>
      <c r="AY31">
        <v>1.356</v>
      </c>
      <c r="AZ31">
        <v>101</v>
      </c>
      <c r="BA31">
        <v>-5.867</v>
      </c>
      <c r="BB31">
        <f t="shared" si="20"/>
        <v>6.869349565584131</v>
      </c>
      <c r="BC31">
        <v>4.42</v>
      </c>
      <c r="BD31">
        <v>4.233</v>
      </c>
      <c r="BE31">
        <v>1168</v>
      </c>
      <c r="BF31">
        <v>-334.3</v>
      </c>
      <c r="BG31">
        <f t="shared" si="21"/>
        <v>2.332146227766423</v>
      </c>
      <c r="BJ31">
        <f t="shared" si="22"/>
        <v>62</v>
      </c>
      <c r="BK31">
        <f t="shared" si="23"/>
        <v>761</v>
      </c>
      <c r="BL31">
        <v>14.15</v>
      </c>
      <c r="BM31">
        <v>2.006</v>
      </c>
      <c r="BN31">
        <v>305.5</v>
      </c>
      <c r="BO31">
        <v>214.9</v>
      </c>
      <c r="BP31">
        <f t="shared" si="24"/>
        <v>13.634398738207963</v>
      </c>
      <c r="BQ31">
        <v>10.83</v>
      </c>
      <c r="BR31">
        <v>1.897</v>
      </c>
      <c r="BS31">
        <v>372.9</v>
      </c>
      <c r="BT31">
        <v>205.2</v>
      </c>
      <c r="BU31">
        <f t="shared" si="10"/>
        <v>10.392549031668278</v>
      </c>
      <c r="BV31">
        <v>2.66</v>
      </c>
      <c r="BW31">
        <v>2.523</v>
      </c>
      <c r="BX31">
        <v>267.5</v>
      </c>
      <c r="BY31">
        <v>-269.7</v>
      </c>
      <c r="BZ31">
        <f t="shared" si="25"/>
        <v>1.7613411465952202</v>
      </c>
      <c r="CA31">
        <v>11.17</v>
      </c>
      <c r="CB31">
        <v>1.823</v>
      </c>
      <c r="CC31">
        <v>413.4</v>
      </c>
      <c r="CD31">
        <v>-182.2</v>
      </c>
      <c r="CE31">
        <f t="shared" si="26"/>
        <v>10.784431507771156</v>
      </c>
      <c r="CH31">
        <f t="shared" si="27"/>
        <v>62</v>
      </c>
      <c r="CI31">
        <f t="shared" si="28"/>
        <v>761</v>
      </c>
      <c r="CJ31">
        <v>9.34</v>
      </c>
      <c r="CK31">
        <v>2.065</v>
      </c>
      <c r="CL31">
        <v>487.1</v>
      </c>
      <c r="CM31">
        <v>-212.7</v>
      </c>
      <c r="CN31">
        <f t="shared" si="29"/>
        <v>8.781294660054218</v>
      </c>
      <c r="CO31">
        <v>1.32</v>
      </c>
      <c r="CP31">
        <v>2.852</v>
      </c>
      <c r="CQ31">
        <v>825</v>
      </c>
      <c r="CR31">
        <v>148.1</v>
      </c>
      <c r="CS31">
        <f t="shared" si="30"/>
        <v>0.17868187237533517</v>
      </c>
      <c r="CT31">
        <v>16.85</v>
      </c>
      <c r="CU31">
        <v>1.613</v>
      </c>
      <c r="CV31">
        <v>197.9</v>
      </c>
      <c r="CW31">
        <v>58.34</v>
      </c>
      <c r="CX31">
        <f t="shared" si="31"/>
        <v>16.60420785798737</v>
      </c>
      <c r="DC31" t="e">
        <f t="shared" si="32"/>
        <v>#NUM!</v>
      </c>
      <c r="DF31">
        <f t="shared" si="33"/>
        <v>62</v>
      </c>
      <c r="DG31">
        <f t="shared" si="34"/>
        <v>761</v>
      </c>
      <c r="DH31">
        <v>14.49</v>
      </c>
      <c r="DI31">
        <v>1.435</v>
      </c>
      <c r="DJ31">
        <v>273</v>
      </c>
      <c r="DK31">
        <v>100.4</v>
      </c>
      <c r="DL31">
        <f t="shared" si="35"/>
        <v>14.349017831551597</v>
      </c>
      <c r="DQ31" t="e">
        <f t="shared" si="36"/>
        <v>#NUM!</v>
      </c>
      <c r="DR31">
        <v>14.49</v>
      </c>
      <c r="DS31">
        <v>1.435</v>
      </c>
      <c r="DT31">
        <v>273</v>
      </c>
      <c r="DU31">
        <v>100.4</v>
      </c>
      <c r="DV31">
        <f t="shared" si="37"/>
        <v>14.349017831551597</v>
      </c>
      <c r="DW31">
        <v>14.83</v>
      </c>
      <c r="DX31">
        <v>1.436</v>
      </c>
      <c r="DY31">
        <v>268.4</v>
      </c>
      <c r="DZ31">
        <v>98.34</v>
      </c>
      <c r="EA31">
        <f t="shared" si="38"/>
        <v>14.688465866554147</v>
      </c>
    </row>
    <row r="32" spans="2:131" ht="12.75">
      <c r="B32">
        <f>+B31+2</f>
        <v>64</v>
      </c>
      <c r="C32">
        <f t="shared" si="11"/>
        <v>773</v>
      </c>
      <c r="D32">
        <v>15.75</v>
      </c>
      <c r="E32">
        <v>2.886</v>
      </c>
      <c r="F32">
        <v>178.1</v>
      </c>
      <c r="G32">
        <v>225.8</v>
      </c>
      <c r="H32">
        <f t="shared" si="12"/>
        <v>14.583619779478095</v>
      </c>
      <c r="I32">
        <v>10.83</v>
      </c>
      <c r="J32">
        <v>15.77</v>
      </c>
      <c r="N32">
        <f t="shared" si="7"/>
        <v>64</v>
      </c>
      <c r="O32">
        <f t="shared" si="8"/>
        <v>773</v>
      </c>
      <c r="P32">
        <v>14.78</v>
      </c>
      <c r="Q32">
        <v>2.853</v>
      </c>
      <c r="R32">
        <v>466.8</v>
      </c>
      <c r="S32">
        <v>-375.1</v>
      </c>
      <c r="T32">
        <f t="shared" si="13"/>
        <v>13.637739027639311</v>
      </c>
      <c r="U32">
        <v>14.91</v>
      </c>
      <c r="V32">
        <v>1.128</v>
      </c>
      <c r="W32">
        <v>336.7</v>
      </c>
      <c r="X32">
        <v>-11.36</v>
      </c>
      <c r="Y32">
        <f t="shared" si="14"/>
        <v>14.89416432755934</v>
      </c>
      <c r="Z32">
        <v>15.3</v>
      </c>
      <c r="AA32">
        <v>11.24</v>
      </c>
      <c r="AB32">
        <v>157.3</v>
      </c>
      <c r="AC32">
        <v>-648</v>
      </c>
      <c r="AD32">
        <f t="shared" si="15"/>
        <v>10.072404811917583</v>
      </c>
      <c r="AE32">
        <v>14.31</v>
      </c>
      <c r="AF32">
        <v>1.295</v>
      </c>
      <c r="AG32">
        <v>274.2</v>
      </c>
      <c r="AH32">
        <v>-69.71</v>
      </c>
      <c r="AI32">
        <f t="shared" si="16"/>
        <v>14.23768029451383</v>
      </c>
      <c r="AL32">
        <f t="shared" si="17"/>
        <v>64</v>
      </c>
      <c r="AM32">
        <f t="shared" si="9"/>
        <v>773</v>
      </c>
      <c r="AN32">
        <v>17.28</v>
      </c>
      <c r="AO32">
        <v>1.997</v>
      </c>
      <c r="AP32">
        <v>322.7</v>
      </c>
      <c r="AQ32">
        <v>-218.4</v>
      </c>
      <c r="AR32">
        <f t="shared" si="18"/>
        <v>16.770380767975798</v>
      </c>
      <c r="AS32">
        <v>15.22</v>
      </c>
      <c r="AT32">
        <v>1.967</v>
      </c>
      <c r="AU32">
        <v>375.8</v>
      </c>
      <c r="AV32">
        <v>218.8</v>
      </c>
      <c r="AW32">
        <f t="shared" si="19"/>
        <v>14.732087812368015</v>
      </c>
      <c r="AX32">
        <v>6.93</v>
      </c>
      <c r="AY32">
        <v>1.339</v>
      </c>
      <c r="AZ32">
        <v>99.79</v>
      </c>
      <c r="BA32">
        <v>-5.172</v>
      </c>
      <c r="BB32">
        <f t="shared" si="20"/>
        <v>6.837950298957533</v>
      </c>
      <c r="BC32">
        <v>4.35</v>
      </c>
      <c r="BD32">
        <v>4.435</v>
      </c>
      <c r="BE32">
        <v>1058</v>
      </c>
      <c r="BF32">
        <v>-519.1</v>
      </c>
      <c r="BG32">
        <f t="shared" si="21"/>
        <v>2.1363819374755937</v>
      </c>
      <c r="BJ32">
        <f t="shared" si="22"/>
        <v>64</v>
      </c>
      <c r="BK32">
        <f t="shared" si="23"/>
        <v>773</v>
      </c>
      <c r="BL32">
        <v>14.55</v>
      </c>
      <c r="BM32">
        <v>1.69</v>
      </c>
      <c r="BN32">
        <v>441.4</v>
      </c>
      <c r="BO32">
        <v>131.6</v>
      </c>
      <c r="BP32">
        <f t="shared" si="24"/>
        <v>14.254362453351208</v>
      </c>
      <c r="BQ32">
        <v>10.97</v>
      </c>
      <c r="BR32">
        <v>2.078</v>
      </c>
      <c r="BS32">
        <v>431.7</v>
      </c>
      <c r="BT32">
        <v>234.6</v>
      </c>
      <c r="BU32">
        <f t="shared" si="10"/>
        <v>10.402007263521412</v>
      </c>
      <c r="BV32">
        <v>1.77</v>
      </c>
      <c r="BW32">
        <v>2.443</v>
      </c>
      <c r="BX32">
        <v>237.7</v>
      </c>
      <c r="BY32">
        <v>-238.6</v>
      </c>
      <c r="BZ32">
        <f t="shared" si="25"/>
        <v>0.9307000544560766</v>
      </c>
      <c r="CA32">
        <v>11.33</v>
      </c>
      <c r="CB32">
        <v>1.804</v>
      </c>
      <c r="CC32">
        <v>370.8</v>
      </c>
      <c r="CD32">
        <v>-186.7</v>
      </c>
      <c r="CE32">
        <f t="shared" si="26"/>
        <v>10.95731907545273</v>
      </c>
      <c r="CH32">
        <f t="shared" si="27"/>
        <v>64</v>
      </c>
      <c r="CI32">
        <f t="shared" si="28"/>
        <v>773</v>
      </c>
      <c r="CJ32">
        <v>9.44</v>
      </c>
      <c r="CK32">
        <v>2.211</v>
      </c>
      <c r="CL32">
        <v>387.6</v>
      </c>
      <c r="CM32">
        <v>-263.5</v>
      </c>
      <c r="CN32">
        <f t="shared" si="29"/>
        <v>8.77384668041824</v>
      </c>
      <c r="CO32">
        <v>0.89</v>
      </c>
      <c r="CP32">
        <v>2.942</v>
      </c>
      <c r="CQ32">
        <v>882.5</v>
      </c>
      <c r="CR32">
        <v>-12.27</v>
      </c>
      <c r="CS32">
        <f t="shared" si="30"/>
        <v>-0.31753095832878186</v>
      </c>
      <c r="CT32">
        <v>17.07</v>
      </c>
      <c r="CU32">
        <v>1.776</v>
      </c>
      <c r="CV32">
        <v>181.5</v>
      </c>
      <c r="CW32">
        <v>66.58</v>
      </c>
      <c r="CX32">
        <f t="shared" si="31"/>
        <v>16.716398344856955</v>
      </c>
      <c r="DC32" t="e">
        <f t="shared" si="32"/>
        <v>#NUM!</v>
      </c>
      <c r="DF32">
        <f t="shared" si="33"/>
        <v>64</v>
      </c>
      <c r="DG32">
        <f t="shared" si="34"/>
        <v>773</v>
      </c>
      <c r="DH32">
        <v>13.92</v>
      </c>
      <c r="DI32">
        <v>1.316</v>
      </c>
      <c r="DJ32">
        <v>246.9</v>
      </c>
      <c r="DK32">
        <v>53.08</v>
      </c>
      <c r="DL32">
        <f t="shared" si="35"/>
        <v>13.838146298396806</v>
      </c>
      <c r="DQ32" t="e">
        <f t="shared" si="36"/>
        <v>#NUM!</v>
      </c>
      <c r="DR32">
        <v>13.92</v>
      </c>
      <c r="DS32">
        <v>1.316</v>
      </c>
      <c r="DT32">
        <v>246.9</v>
      </c>
      <c r="DU32">
        <v>53.08</v>
      </c>
      <c r="DV32">
        <f t="shared" si="37"/>
        <v>13.838146298396806</v>
      </c>
      <c r="DW32">
        <v>14.38</v>
      </c>
      <c r="DX32">
        <v>1.374</v>
      </c>
      <c r="DY32">
        <v>233</v>
      </c>
      <c r="DZ32">
        <v>51.33</v>
      </c>
      <c r="EA32">
        <f t="shared" si="38"/>
        <v>14.270734703802738</v>
      </c>
    </row>
    <row r="33" spans="2:131" ht="12.75">
      <c r="B33">
        <f>+B32+2</f>
        <v>66</v>
      </c>
      <c r="C33">
        <f t="shared" si="11"/>
        <v>785</v>
      </c>
      <c r="D33">
        <v>15.71</v>
      </c>
      <c r="E33">
        <v>3.146</v>
      </c>
      <c r="F33">
        <v>226.6</v>
      </c>
      <c r="G33">
        <v>306.8</v>
      </c>
      <c r="H33">
        <f t="shared" si="12"/>
        <v>14.355597301314571</v>
      </c>
      <c r="I33">
        <v>10.72</v>
      </c>
      <c r="J33">
        <v>15.81</v>
      </c>
      <c r="N33">
        <f t="shared" si="7"/>
        <v>66</v>
      </c>
      <c r="O33">
        <f t="shared" si="8"/>
        <v>785</v>
      </c>
      <c r="P33">
        <v>14.5</v>
      </c>
      <c r="Q33">
        <v>2.797</v>
      </c>
      <c r="R33">
        <v>360.6</v>
      </c>
      <c r="S33">
        <v>-348.2</v>
      </c>
      <c r="T33">
        <f t="shared" si="13"/>
        <v>13.398564766761455</v>
      </c>
      <c r="U33">
        <v>14.91</v>
      </c>
      <c r="V33">
        <v>1.095</v>
      </c>
      <c r="W33">
        <v>326.4</v>
      </c>
      <c r="X33">
        <v>10.21</v>
      </c>
      <c r="Y33">
        <f t="shared" si="14"/>
        <v>14.901125328854025</v>
      </c>
      <c r="Z33">
        <v>15.27</v>
      </c>
      <c r="AA33">
        <v>10.525</v>
      </c>
      <c r="AB33">
        <v>125.3</v>
      </c>
      <c r="AC33">
        <v>-541.7</v>
      </c>
      <c r="AD33">
        <f t="shared" si="15"/>
        <v>10.280618136331181</v>
      </c>
      <c r="AE33">
        <v>14.35</v>
      </c>
      <c r="AF33">
        <v>1.213</v>
      </c>
      <c r="AG33">
        <v>274.1</v>
      </c>
      <c r="AH33">
        <v>-49.07</v>
      </c>
      <c r="AI33">
        <f t="shared" si="16"/>
        <v>14.309539312709376</v>
      </c>
      <c r="AL33">
        <f t="shared" si="17"/>
        <v>66</v>
      </c>
      <c r="AM33">
        <f t="shared" si="9"/>
        <v>785</v>
      </c>
      <c r="AN33">
        <v>17.32</v>
      </c>
      <c r="AO33">
        <v>2.07</v>
      </c>
      <c r="AP33">
        <v>266.8</v>
      </c>
      <c r="AQ33">
        <v>-207.8</v>
      </c>
      <c r="AR33">
        <f t="shared" si="18"/>
        <v>16.757373629789956</v>
      </c>
      <c r="AS33">
        <v>14.72</v>
      </c>
      <c r="AT33">
        <v>2.182</v>
      </c>
      <c r="AU33">
        <v>495.9</v>
      </c>
      <c r="AV33">
        <v>238.5</v>
      </c>
      <c r="AW33">
        <f t="shared" si="19"/>
        <v>14.07512907485924</v>
      </c>
      <c r="AX33">
        <v>7.32</v>
      </c>
      <c r="AY33">
        <v>1.316</v>
      </c>
      <c r="AZ33">
        <v>98.49</v>
      </c>
      <c r="BA33">
        <v>-2.934</v>
      </c>
      <c r="BB33">
        <f t="shared" si="20"/>
        <v>7.238403061456739</v>
      </c>
      <c r="BC33">
        <v>4.26</v>
      </c>
      <c r="BD33">
        <v>4.621</v>
      </c>
      <c r="BE33">
        <v>904.6</v>
      </c>
      <c r="BF33">
        <v>-636.1</v>
      </c>
      <c r="BG33">
        <f t="shared" si="21"/>
        <v>1.9313371965668469</v>
      </c>
      <c r="BJ33">
        <f t="shared" si="22"/>
        <v>66</v>
      </c>
      <c r="BK33">
        <f t="shared" si="23"/>
        <v>785</v>
      </c>
      <c r="BL33">
        <v>14.38</v>
      </c>
      <c r="BM33">
        <v>1.45</v>
      </c>
      <c r="BN33">
        <v>291.5</v>
      </c>
      <c r="BO33">
        <v>110.2</v>
      </c>
      <c r="BP33">
        <f t="shared" si="24"/>
        <v>14.230916917975165</v>
      </c>
      <c r="BQ33">
        <v>11.08</v>
      </c>
      <c r="BR33">
        <v>2.273</v>
      </c>
      <c r="BS33">
        <v>520.7</v>
      </c>
      <c r="BT33">
        <v>250.2</v>
      </c>
      <c r="BU33">
        <f t="shared" si="10"/>
        <v>10.368033745333541</v>
      </c>
      <c r="BV33">
        <v>0.78</v>
      </c>
      <c r="BW33">
        <v>2.313</v>
      </c>
      <c r="BX33">
        <v>217.4</v>
      </c>
      <c r="BY33">
        <v>-204.5</v>
      </c>
      <c r="BZ33">
        <f t="shared" si="25"/>
        <v>0.037478457064672344</v>
      </c>
      <c r="CA33">
        <v>11.47</v>
      </c>
      <c r="CB33">
        <v>1.768</v>
      </c>
      <c r="CC33">
        <v>336.3</v>
      </c>
      <c r="CD33">
        <v>-179.8</v>
      </c>
      <c r="CE33">
        <f t="shared" si="26"/>
        <v>11.122222682019922</v>
      </c>
      <c r="CH33">
        <f t="shared" si="27"/>
        <v>66</v>
      </c>
      <c r="CI33">
        <f t="shared" si="28"/>
        <v>785</v>
      </c>
      <c r="CJ33">
        <v>9.52</v>
      </c>
      <c r="CK33">
        <v>2.385</v>
      </c>
      <c r="CL33">
        <v>299.7</v>
      </c>
      <c r="CM33">
        <v>-269</v>
      </c>
      <c r="CN33">
        <f t="shared" si="29"/>
        <v>8.72383146390422</v>
      </c>
      <c r="CO33">
        <v>0.41</v>
      </c>
      <c r="CP33">
        <v>2.98</v>
      </c>
      <c r="CQ33">
        <v>847.4</v>
      </c>
      <c r="CR33">
        <v>-186.4</v>
      </c>
      <c r="CS33">
        <f t="shared" si="30"/>
        <v>-0.8247298204457929</v>
      </c>
      <c r="CT33">
        <v>16.92</v>
      </c>
      <c r="CU33">
        <v>2.223</v>
      </c>
      <c r="CV33">
        <v>170.9</v>
      </c>
      <c r="CW33">
        <v>133.5</v>
      </c>
      <c r="CX33">
        <f t="shared" si="31"/>
        <v>16.244925799380745</v>
      </c>
      <c r="DC33" t="e">
        <f t="shared" si="32"/>
        <v>#NUM!</v>
      </c>
      <c r="DF33">
        <f t="shared" si="33"/>
        <v>66</v>
      </c>
      <c r="DG33">
        <f t="shared" si="34"/>
        <v>785</v>
      </c>
      <c r="DH33">
        <v>12.13</v>
      </c>
      <c r="DI33">
        <v>1.863</v>
      </c>
      <c r="DJ33">
        <v>202.1</v>
      </c>
      <c r="DK33">
        <v>121.1</v>
      </c>
      <c r="DL33">
        <f t="shared" si="35"/>
        <v>11.71611189406863</v>
      </c>
      <c r="DQ33" t="e">
        <f t="shared" si="36"/>
        <v>#NUM!</v>
      </c>
      <c r="DR33">
        <v>12.13</v>
      </c>
      <c r="DS33">
        <v>1.863</v>
      </c>
      <c r="DT33">
        <v>202.1</v>
      </c>
      <c r="DU33">
        <v>121.1</v>
      </c>
      <c r="DV33">
        <f t="shared" si="37"/>
        <v>11.71611189406863</v>
      </c>
      <c r="DW33">
        <v>13.41</v>
      </c>
      <c r="DX33">
        <v>2.149</v>
      </c>
      <c r="DY33">
        <v>174.1</v>
      </c>
      <c r="DZ33">
        <v>127.4</v>
      </c>
      <c r="EA33">
        <f t="shared" si="38"/>
        <v>12.789601453779895</v>
      </c>
    </row>
    <row r="34" spans="2:131" ht="12.75">
      <c r="B34">
        <f>+B33+2</f>
        <v>68</v>
      </c>
      <c r="C34">
        <f t="shared" si="11"/>
        <v>797</v>
      </c>
      <c r="D34">
        <v>15.81</v>
      </c>
      <c r="E34">
        <v>2.923</v>
      </c>
      <c r="F34">
        <v>302.1</v>
      </c>
      <c r="G34">
        <v>338.6</v>
      </c>
      <c r="H34">
        <f t="shared" si="12"/>
        <v>14.616548625306882</v>
      </c>
      <c r="I34">
        <v>10.59</v>
      </c>
      <c r="J34">
        <v>15.98</v>
      </c>
      <c r="N34">
        <f t="shared" si="7"/>
        <v>68</v>
      </c>
      <c r="O34">
        <f t="shared" si="8"/>
        <v>797</v>
      </c>
      <c r="P34">
        <v>14.19</v>
      </c>
      <c r="Q34">
        <v>2.656</v>
      </c>
      <c r="R34">
        <v>291.1</v>
      </c>
      <c r="S34">
        <v>-300.2</v>
      </c>
      <c r="T34">
        <f t="shared" si="13"/>
        <v>13.192455504937206</v>
      </c>
      <c r="U34">
        <v>14.84</v>
      </c>
      <c r="V34">
        <v>1.161</v>
      </c>
      <c r="W34">
        <v>325.9</v>
      </c>
      <c r="X34">
        <v>39.03</v>
      </c>
      <c r="Y34">
        <f t="shared" si="14"/>
        <v>14.815702044468285</v>
      </c>
      <c r="Z34">
        <v>15.25</v>
      </c>
      <c r="AA34">
        <v>9.641</v>
      </c>
      <c r="AB34">
        <v>104.6</v>
      </c>
      <c r="AC34">
        <v>-452.6</v>
      </c>
      <c r="AD34">
        <f t="shared" si="15"/>
        <v>10.572189660947297</v>
      </c>
      <c r="AE34">
        <v>14.36</v>
      </c>
      <c r="AF34">
        <v>1.155</v>
      </c>
      <c r="AG34">
        <v>275.7</v>
      </c>
      <c r="AH34">
        <v>-33.73</v>
      </c>
      <c r="AI34">
        <f t="shared" si="16"/>
        <v>14.33737288512257</v>
      </c>
      <c r="AL34">
        <f t="shared" si="17"/>
        <v>68</v>
      </c>
      <c r="AM34">
        <f t="shared" si="9"/>
        <v>797</v>
      </c>
      <c r="AN34">
        <v>17.32</v>
      </c>
      <c r="AO34">
        <v>1.882</v>
      </c>
      <c r="AP34">
        <v>239.8</v>
      </c>
      <c r="AQ34">
        <v>-161.5</v>
      </c>
      <c r="AR34">
        <f t="shared" si="18"/>
        <v>16.89332808077678</v>
      </c>
      <c r="AS34">
        <v>14.47</v>
      </c>
      <c r="AT34">
        <v>1.907</v>
      </c>
      <c r="AU34">
        <v>541.7</v>
      </c>
      <c r="AV34">
        <v>108</v>
      </c>
      <c r="AW34">
        <f t="shared" si="19"/>
        <v>14.025334659052946</v>
      </c>
      <c r="AX34">
        <v>7.6</v>
      </c>
      <c r="AY34">
        <v>1.338</v>
      </c>
      <c r="AZ34">
        <v>100.3</v>
      </c>
      <c r="BA34">
        <v>1.511</v>
      </c>
      <c r="BB34">
        <f t="shared" si="20"/>
        <v>7.5082609043319914</v>
      </c>
      <c r="BC34">
        <v>4.13</v>
      </c>
      <c r="BD34">
        <v>4.789</v>
      </c>
      <c r="BE34">
        <v>746.5</v>
      </c>
      <c r="BF34">
        <v>-687</v>
      </c>
      <c r="BG34">
        <f t="shared" si="21"/>
        <v>1.7010568718972165</v>
      </c>
      <c r="BJ34">
        <f t="shared" si="22"/>
        <v>68</v>
      </c>
      <c r="BK34">
        <f t="shared" si="23"/>
        <v>797</v>
      </c>
      <c r="BL34">
        <v>12.73</v>
      </c>
      <c r="BM34">
        <v>2.74</v>
      </c>
      <c r="BN34">
        <v>561.2</v>
      </c>
      <c r="BO34">
        <v>343.3</v>
      </c>
      <c r="BP34">
        <f t="shared" si="24"/>
        <v>11.670427550104293</v>
      </c>
      <c r="BQ34">
        <v>11.17</v>
      </c>
      <c r="BR34">
        <v>2.467</v>
      </c>
      <c r="BS34">
        <v>640.4</v>
      </c>
      <c r="BT34">
        <v>227.2</v>
      </c>
      <c r="BU34">
        <f t="shared" si="10"/>
        <v>10.313697124663769</v>
      </c>
      <c r="BV34">
        <v>-0.29</v>
      </c>
      <c r="BW34">
        <v>2.148</v>
      </c>
      <c r="BX34">
        <v>205</v>
      </c>
      <c r="BY34">
        <v>-169.5</v>
      </c>
      <c r="BZ34">
        <f t="shared" si="25"/>
        <v>-0.9100879842797558</v>
      </c>
      <c r="CA34">
        <v>11.57</v>
      </c>
      <c r="CB34">
        <v>1.721</v>
      </c>
      <c r="CC34">
        <v>311.1</v>
      </c>
      <c r="CD34">
        <v>-167.5</v>
      </c>
      <c r="CE34">
        <f t="shared" si="26"/>
        <v>11.2539629164917</v>
      </c>
      <c r="CH34">
        <f t="shared" si="27"/>
        <v>68</v>
      </c>
      <c r="CI34">
        <f t="shared" si="28"/>
        <v>797</v>
      </c>
      <c r="CJ34">
        <v>9.59</v>
      </c>
      <c r="CK34">
        <v>2.574</v>
      </c>
      <c r="CL34">
        <v>233.1</v>
      </c>
      <c r="CM34">
        <v>-250.7</v>
      </c>
      <c r="CN34">
        <f t="shared" si="29"/>
        <v>8.653363512735528</v>
      </c>
      <c r="CO34">
        <v>-0.12</v>
      </c>
      <c r="CP34">
        <v>2.963</v>
      </c>
      <c r="CQ34">
        <v>737.3</v>
      </c>
      <c r="CR34">
        <v>-310.5</v>
      </c>
      <c r="CS34">
        <f t="shared" si="30"/>
        <v>-1.3425090028058655</v>
      </c>
      <c r="CT34">
        <v>16.99</v>
      </c>
      <c r="CU34">
        <v>1.972</v>
      </c>
      <c r="CV34">
        <v>227.7</v>
      </c>
      <c r="CW34">
        <v>165.9</v>
      </c>
      <c r="CX34">
        <f t="shared" si="31"/>
        <v>16.498369011123096</v>
      </c>
      <c r="DC34" t="e">
        <f t="shared" si="32"/>
        <v>#NUM!</v>
      </c>
      <c r="DF34">
        <f t="shared" si="33"/>
        <v>68</v>
      </c>
      <c r="DG34">
        <f t="shared" si="34"/>
        <v>797</v>
      </c>
      <c r="DH34">
        <v>10.3</v>
      </c>
      <c r="DI34">
        <v>2.258</v>
      </c>
      <c r="DJ34">
        <v>229.5</v>
      </c>
      <c r="DK34">
        <v>208</v>
      </c>
      <c r="DL34">
        <f t="shared" si="35"/>
        <v>9.599094594488607</v>
      </c>
      <c r="DQ34" t="e">
        <f t="shared" si="36"/>
        <v>#NUM!</v>
      </c>
      <c r="DR34">
        <v>10.3</v>
      </c>
      <c r="DS34">
        <v>2.258</v>
      </c>
      <c r="DT34">
        <v>229.5</v>
      </c>
      <c r="DU34">
        <v>208</v>
      </c>
      <c r="DV34">
        <f t="shared" si="37"/>
        <v>9.599094594488607</v>
      </c>
      <c r="DW34">
        <v>12.49</v>
      </c>
      <c r="DX34">
        <v>2.815</v>
      </c>
      <c r="DY34">
        <v>210.7</v>
      </c>
      <c r="DZ34">
        <v>256.9</v>
      </c>
      <c r="EA34">
        <f t="shared" si="38"/>
        <v>11.375476540341811</v>
      </c>
    </row>
    <row r="35" spans="2:131" ht="12.75">
      <c r="B35">
        <v>70</v>
      </c>
      <c r="C35">
        <f t="shared" si="11"/>
        <v>809</v>
      </c>
      <c r="D35">
        <v>15.08</v>
      </c>
      <c r="E35">
        <v>3.885</v>
      </c>
      <c r="F35">
        <v>302.9</v>
      </c>
      <c r="G35">
        <v>441.2</v>
      </c>
      <c r="H35">
        <f t="shared" si="12"/>
        <v>13.217328194151534</v>
      </c>
      <c r="I35">
        <v>10.4</v>
      </c>
      <c r="J35">
        <v>13.73</v>
      </c>
      <c r="N35">
        <f t="shared" si="7"/>
        <v>70</v>
      </c>
      <c r="O35">
        <f t="shared" si="8"/>
        <v>809</v>
      </c>
      <c r="P35">
        <v>13.87</v>
      </c>
      <c r="Q35">
        <v>2.451</v>
      </c>
      <c r="R35">
        <v>250.9</v>
      </c>
      <c r="S35">
        <v>-249.6</v>
      </c>
      <c r="T35">
        <f t="shared" si="13"/>
        <v>13.024489271829552</v>
      </c>
      <c r="U35">
        <v>14.71</v>
      </c>
      <c r="V35">
        <v>1.292</v>
      </c>
      <c r="W35">
        <v>338.5</v>
      </c>
      <c r="X35">
        <v>72.28</v>
      </c>
      <c r="Y35">
        <f t="shared" si="14"/>
        <v>14.638880433624367</v>
      </c>
      <c r="Z35">
        <v>15.24</v>
      </c>
      <c r="AA35">
        <v>8.639</v>
      </c>
      <c r="AB35">
        <v>91.1</v>
      </c>
      <c r="AC35">
        <v>-375.5</v>
      </c>
      <c r="AD35">
        <f t="shared" si="15"/>
        <v>10.944121821060318</v>
      </c>
      <c r="AE35">
        <v>14.29</v>
      </c>
      <c r="AF35">
        <v>1.125</v>
      </c>
      <c r="AG35">
        <v>273.9</v>
      </c>
      <c r="AH35">
        <v>-21.59</v>
      </c>
      <c r="AI35">
        <f t="shared" si="16"/>
        <v>14.27486628527599</v>
      </c>
      <c r="AL35">
        <f t="shared" si="17"/>
        <v>70</v>
      </c>
      <c r="AM35">
        <f t="shared" si="9"/>
        <v>809</v>
      </c>
      <c r="AN35">
        <v>17.26</v>
      </c>
      <c r="AO35">
        <v>1.626</v>
      </c>
      <c r="AP35">
        <v>256.3</v>
      </c>
      <c r="AQ35">
        <v>-128.9</v>
      </c>
      <c r="AR35">
        <f t="shared" si="18"/>
        <v>17.005991638169313</v>
      </c>
      <c r="AS35">
        <v>13.58</v>
      </c>
      <c r="AT35">
        <v>2.051</v>
      </c>
      <c r="AU35">
        <v>532.2</v>
      </c>
      <c r="AV35">
        <v>179</v>
      </c>
      <c r="AW35">
        <f t="shared" si="19"/>
        <v>13.03159081178718</v>
      </c>
      <c r="AX35">
        <v>7.69</v>
      </c>
      <c r="AY35">
        <v>1.421</v>
      </c>
      <c r="AZ35">
        <v>106.3</v>
      </c>
      <c r="BA35">
        <v>4.114</v>
      </c>
      <c r="BB35">
        <f t="shared" si="20"/>
        <v>7.556353451891154</v>
      </c>
      <c r="BC35">
        <v>3.98</v>
      </c>
      <c r="BD35">
        <v>4.93</v>
      </c>
      <c r="BE35">
        <v>607.6</v>
      </c>
      <c r="BF35">
        <v>-690.3</v>
      </c>
      <c r="BG35">
        <f t="shared" si="21"/>
        <v>1.4677153087631836</v>
      </c>
      <c r="BJ35">
        <f t="shared" si="22"/>
        <v>70</v>
      </c>
      <c r="BK35">
        <f t="shared" si="23"/>
        <v>809</v>
      </c>
      <c r="BL35">
        <v>9.57</v>
      </c>
      <c r="BM35">
        <v>1.515</v>
      </c>
      <c r="BN35">
        <v>198.2</v>
      </c>
      <c r="BO35">
        <v>8.175</v>
      </c>
      <c r="BP35">
        <f t="shared" si="24"/>
        <v>9.383605284178024</v>
      </c>
      <c r="BQ35">
        <v>11.24</v>
      </c>
      <c r="BR35">
        <v>2.647</v>
      </c>
      <c r="BS35">
        <v>767.5</v>
      </c>
      <c r="BT35">
        <v>132.1</v>
      </c>
      <c r="BU35">
        <f t="shared" si="10"/>
        <v>10.24923771337645</v>
      </c>
      <c r="BV35">
        <v>-1.34</v>
      </c>
      <c r="BW35">
        <v>1.966</v>
      </c>
      <c r="BX35">
        <v>199</v>
      </c>
      <c r="BY35">
        <v>-134.6</v>
      </c>
      <c r="BZ35">
        <f t="shared" si="25"/>
        <v>-1.8266909203238302</v>
      </c>
      <c r="CA35">
        <v>11.64</v>
      </c>
      <c r="CB35">
        <v>1.673</v>
      </c>
      <c r="CC35">
        <v>294</v>
      </c>
      <c r="CD35">
        <v>-154.3</v>
      </c>
      <c r="CE35">
        <f t="shared" si="26"/>
        <v>11.355969580168091</v>
      </c>
      <c r="CH35">
        <f t="shared" si="27"/>
        <v>70</v>
      </c>
      <c r="CI35">
        <f t="shared" si="28"/>
        <v>809</v>
      </c>
      <c r="CJ35">
        <v>9.65</v>
      </c>
      <c r="CK35">
        <v>2.768</v>
      </c>
      <c r="CL35">
        <v>185.4</v>
      </c>
      <c r="CM35">
        <v>-222.9</v>
      </c>
      <c r="CN35">
        <f t="shared" si="29"/>
        <v>8.569929032529538</v>
      </c>
      <c r="CO35">
        <v>-0.7</v>
      </c>
      <c r="CP35">
        <v>2.892</v>
      </c>
      <c r="CQ35">
        <v>605.6</v>
      </c>
      <c r="CR35">
        <v>-362.7</v>
      </c>
      <c r="CS35">
        <f t="shared" si="30"/>
        <v>-1.8711591230695868</v>
      </c>
      <c r="CT35">
        <v>16.36</v>
      </c>
      <c r="CU35">
        <v>2.513</v>
      </c>
      <c r="CV35">
        <v>184.4</v>
      </c>
      <c r="CW35">
        <v>192.5</v>
      </c>
      <c r="CX35">
        <f t="shared" si="31"/>
        <v>15.468531477370004</v>
      </c>
      <c r="DC35" t="e">
        <f t="shared" si="32"/>
        <v>#NUM!</v>
      </c>
      <c r="DF35">
        <f t="shared" si="33"/>
        <v>70</v>
      </c>
      <c r="DG35">
        <f t="shared" si="34"/>
        <v>809</v>
      </c>
      <c r="DH35">
        <v>11.41</v>
      </c>
      <c r="DI35">
        <v>2.114</v>
      </c>
      <c r="DJ35">
        <v>395.6</v>
      </c>
      <c r="DK35">
        <v>246</v>
      </c>
      <c r="DL35">
        <f t="shared" si="35"/>
        <v>10.815390694183428</v>
      </c>
      <c r="DQ35" t="e">
        <f t="shared" si="36"/>
        <v>#NUM!</v>
      </c>
      <c r="DR35">
        <v>11.41</v>
      </c>
      <c r="DS35">
        <v>2.114</v>
      </c>
      <c r="DT35">
        <v>395.6</v>
      </c>
      <c r="DU35">
        <v>246</v>
      </c>
      <c r="DV35">
        <f t="shared" si="37"/>
        <v>10.815390694183428</v>
      </c>
      <c r="DW35">
        <v>11.99</v>
      </c>
      <c r="DX35">
        <v>2.191</v>
      </c>
      <c r="DY35">
        <v>434.2</v>
      </c>
      <c r="DZ35">
        <v>257.5</v>
      </c>
      <c r="EA35">
        <f t="shared" si="38"/>
        <v>11.338602927931083</v>
      </c>
    </row>
    <row r="36" spans="2:131" ht="12.75">
      <c r="B36">
        <f>+B35+2</f>
        <v>72</v>
      </c>
      <c r="C36">
        <f t="shared" si="11"/>
        <v>821</v>
      </c>
      <c r="D36">
        <v>12.44</v>
      </c>
      <c r="E36">
        <v>4.432</v>
      </c>
      <c r="F36">
        <v>600.1</v>
      </c>
      <c r="G36">
        <v>623.3</v>
      </c>
      <c r="H36">
        <f t="shared" si="12"/>
        <v>10.227005629376949</v>
      </c>
      <c r="I36">
        <v>10.11</v>
      </c>
      <c r="J36">
        <v>9.86</v>
      </c>
      <c r="K36">
        <v>9.3</v>
      </c>
      <c r="N36">
        <f t="shared" si="7"/>
        <v>72</v>
      </c>
      <c r="O36">
        <f t="shared" si="8"/>
        <v>821</v>
      </c>
      <c r="P36">
        <v>13.55</v>
      </c>
      <c r="Q36">
        <v>2.228</v>
      </c>
      <c r="R36">
        <v>230.5</v>
      </c>
      <c r="S36">
        <v>-204.9</v>
      </c>
      <c r="T36">
        <f t="shared" si="13"/>
        <v>12.870930108436701</v>
      </c>
      <c r="U36">
        <v>14.5</v>
      </c>
      <c r="V36">
        <v>1.458</v>
      </c>
      <c r="W36">
        <v>368.2</v>
      </c>
      <c r="X36">
        <v>105.9</v>
      </c>
      <c r="Y36">
        <f t="shared" si="14"/>
        <v>14.346783772066075</v>
      </c>
      <c r="Z36">
        <v>15.23</v>
      </c>
      <c r="AA36">
        <v>7.56</v>
      </c>
      <c r="AB36">
        <v>82.5</v>
      </c>
      <c r="AC36">
        <v>-305.9</v>
      </c>
      <c r="AD36">
        <f t="shared" si="15"/>
        <v>11.386392353425398</v>
      </c>
      <c r="AE36">
        <v>14.13</v>
      </c>
      <c r="AF36">
        <v>1.132</v>
      </c>
      <c r="AG36">
        <v>265.5</v>
      </c>
      <c r="AH36">
        <v>-5.487</v>
      </c>
      <c r="AI36">
        <f t="shared" si="16"/>
        <v>14.11339667512106</v>
      </c>
      <c r="AL36">
        <f t="shared" si="17"/>
        <v>72</v>
      </c>
      <c r="AM36">
        <f t="shared" si="9"/>
        <v>821</v>
      </c>
      <c r="AN36">
        <v>17.03</v>
      </c>
      <c r="AO36">
        <v>1.699</v>
      </c>
      <c r="AP36">
        <v>265.3</v>
      </c>
      <c r="AQ36">
        <v>-147.3</v>
      </c>
      <c r="AR36">
        <f t="shared" si="18"/>
        <v>16.72831353376604</v>
      </c>
      <c r="AS36">
        <v>9.77</v>
      </c>
      <c r="AT36">
        <v>2.296</v>
      </c>
      <c r="AU36">
        <v>688</v>
      </c>
      <c r="AV36">
        <v>-23.08</v>
      </c>
      <c r="AW36">
        <f t="shared" si="19"/>
        <v>9.040188631955399</v>
      </c>
      <c r="AX36">
        <v>7.71</v>
      </c>
      <c r="AY36">
        <v>1.528</v>
      </c>
      <c r="AZ36">
        <v>114.5</v>
      </c>
      <c r="BA36">
        <v>2.031</v>
      </c>
      <c r="BB36">
        <f t="shared" si="20"/>
        <v>7.516584288428955</v>
      </c>
      <c r="BC36">
        <v>3.79</v>
      </c>
      <c r="BD36">
        <v>5.042</v>
      </c>
      <c r="BE36">
        <v>494.9</v>
      </c>
      <c r="BF36">
        <v>-665.7</v>
      </c>
      <c r="BG36">
        <f t="shared" si="21"/>
        <v>1.2128114581777734</v>
      </c>
      <c r="BJ36">
        <f t="shared" si="22"/>
        <v>72</v>
      </c>
      <c r="BK36">
        <f t="shared" si="23"/>
        <v>821</v>
      </c>
      <c r="BL36">
        <v>1</v>
      </c>
      <c r="BM36">
        <v>3.619</v>
      </c>
      <c r="BN36">
        <v>88.5</v>
      </c>
      <c r="BO36">
        <v>74.83</v>
      </c>
      <c r="BP36">
        <f t="shared" si="24"/>
        <v>-0.6847800404975795</v>
      </c>
      <c r="BQ36">
        <v>11.31</v>
      </c>
      <c r="BR36">
        <v>2.806</v>
      </c>
      <c r="BS36">
        <v>839.1</v>
      </c>
      <c r="BT36">
        <v>-45.51</v>
      </c>
      <c r="BU36">
        <f t="shared" si="10"/>
        <v>10.201785909989578</v>
      </c>
      <c r="BV36">
        <v>-2.29</v>
      </c>
      <c r="BW36">
        <v>1.78</v>
      </c>
      <c r="BX36">
        <v>198.4</v>
      </c>
      <c r="BY36">
        <v>-100.2</v>
      </c>
      <c r="BZ36">
        <f t="shared" si="25"/>
        <v>-2.6464118764014675</v>
      </c>
      <c r="CA36">
        <v>11.66</v>
      </c>
      <c r="CB36">
        <v>1.632</v>
      </c>
      <c r="CC36">
        <v>282.3</v>
      </c>
      <c r="CD36">
        <v>-142.8</v>
      </c>
      <c r="CE36">
        <f t="shared" si="26"/>
        <v>11.402353562714051</v>
      </c>
      <c r="CH36">
        <f t="shared" si="27"/>
        <v>72</v>
      </c>
      <c r="CI36">
        <f t="shared" si="28"/>
        <v>821</v>
      </c>
      <c r="CJ36">
        <v>9.7</v>
      </c>
      <c r="CK36">
        <v>2.958</v>
      </c>
      <c r="CL36">
        <v>151.9</v>
      </c>
      <c r="CM36">
        <v>-192.7</v>
      </c>
      <c r="CN36">
        <f t="shared" si="29"/>
        <v>8.480972950508745</v>
      </c>
      <c r="CO36">
        <v>-1.31</v>
      </c>
      <c r="CP36">
        <v>2.774</v>
      </c>
      <c r="CQ36">
        <v>489.9</v>
      </c>
      <c r="CR36">
        <v>-361.4</v>
      </c>
      <c r="CS36">
        <f t="shared" si="30"/>
        <v>-2.394004718043915</v>
      </c>
      <c r="CT36">
        <v>15.12</v>
      </c>
      <c r="CU36">
        <v>2.9</v>
      </c>
      <c r="CV36">
        <v>282.5</v>
      </c>
      <c r="CW36">
        <v>324.3</v>
      </c>
      <c r="CX36">
        <f t="shared" si="31"/>
        <v>13.943506594524429</v>
      </c>
      <c r="DC36" t="e">
        <f t="shared" si="32"/>
        <v>#NUM!</v>
      </c>
      <c r="DF36">
        <f t="shared" si="33"/>
        <v>72</v>
      </c>
      <c r="DG36">
        <f t="shared" si="34"/>
        <v>821</v>
      </c>
      <c r="DH36">
        <v>8.98</v>
      </c>
      <c r="DI36">
        <v>1.858</v>
      </c>
      <c r="DJ36">
        <v>231.9</v>
      </c>
      <c r="DK36">
        <v>151.5</v>
      </c>
      <c r="DL36">
        <f t="shared" si="35"/>
        <v>8.569453103801779</v>
      </c>
      <c r="DQ36" t="e">
        <f t="shared" si="36"/>
        <v>#NUM!</v>
      </c>
      <c r="DR36">
        <v>8.98</v>
      </c>
      <c r="DS36">
        <v>1.858</v>
      </c>
      <c r="DT36">
        <v>231.9</v>
      </c>
      <c r="DU36">
        <v>151.5</v>
      </c>
      <c r="DV36">
        <f t="shared" si="37"/>
        <v>8.569453103801779</v>
      </c>
      <c r="DW36">
        <v>9.74</v>
      </c>
      <c r="DX36">
        <v>1.961</v>
      </c>
      <c r="DY36">
        <v>219.5</v>
      </c>
      <c r="DZ36">
        <v>156.6</v>
      </c>
      <c r="EA36">
        <f t="shared" si="38"/>
        <v>9.256723445415906</v>
      </c>
    </row>
    <row r="37" spans="2:131" ht="12.75">
      <c r="B37">
        <f>+B36+2</f>
        <v>74</v>
      </c>
      <c r="C37">
        <f t="shared" si="11"/>
        <v>833</v>
      </c>
      <c r="D37">
        <v>7.03</v>
      </c>
      <c r="E37">
        <v>4.896</v>
      </c>
      <c r="F37">
        <v>614.2</v>
      </c>
      <c r="G37">
        <v>687.4</v>
      </c>
      <c r="H37">
        <f t="shared" si="12"/>
        <v>4.537902230946958</v>
      </c>
      <c r="I37">
        <v>10.6</v>
      </c>
      <c r="J37">
        <v>0</v>
      </c>
      <c r="K37">
        <v>8.49</v>
      </c>
      <c r="N37">
        <f t="shared" si="7"/>
        <v>74</v>
      </c>
      <c r="O37">
        <f t="shared" si="8"/>
        <v>833</v>
      </c>
      <c r="P37">
        <v>13.19</v>
      </c>
      <c r="Q37">
        <v>2.037</v>
      </c>
      <c r="R37">
        <v>220.4</v>
      </c>
      <c r="S37">
        <v>-168.9</v>
      </c>
      <c r="T37">
        <f t="shared" si="13"/>
        <v>12.652231926008604</v>
      </c>
      <c r="U37">
        <v>14.19</v>
      </c>
      <c r="V37">
        <v>1.646</v>
      </c>
      <c r="W37">
        <v>419.2</v>
      </c>
      <c r="X37">
        <v>132.8</v>
      </c>
      <c r="Y37">
        <f t="shared" si="14"/>
        <v>13.92342523265209</v>
      </c>
      <c r="Z37">
        <v>15.15</v>
      </c>
      <c r="AA37">
        <v>6.395</v>
      </c>
      <c r="AB37">
        <v>78.23</v>
      </c>
      <c r="AC37">
        <v>-240.1</v>
      </c>
      <c r="AD37">
        <f t="shared" si="15"/>
        <v>11.849943441625921</v>
      </c>
      <c r="AE37">
        <v>13.79</v>
      </c>
      <c r="AF37">
        <v>1.204</v>
      </c>
      <c r="AG37">
        <v>254.9</v>
      </c>
      <c r="AH37">
        <v>24.77</v>
      </c>
      <c r="AI37">
        <f t="shared" si="16"/>
        <v>13.752571128861753</v>
      </c>
      <c r="AL37">
        <f t="shared" si="17"/>
        <v>74</v>
      </c>
      <c r="AM37">
        <f t="shared" si="9"/>
        <v>833</v>
      </c>
      <c r="AN37">
        <v>16.67</v>
      </c>
      <c r="AO37">
        <v>1.884</v>
      </c>
      <c r="AP37">
        <v>220.1</v>
      </c>
      <c r="AQ37">
        <v>-144.9</v>
      </c>
      <c r="AR37">
        <f t="shared" si="18"/>
        <v>16.24162699708721</v>
      </c>
      <c r="AS37">
        <v>8.16</v>
      </c>
      <c r="AT37">
        <v>1.856</v>
      </c>
      <c r="AU37">
        <v>547.8</v>
      </c>
      <c r="AV37">
        <v>58.63</v>
      </c>
      <c r="AW37">
        <f t="shared" si="19"/>
        <v>7.751443966107454</v>
      </c>
      <c r="AX37">
        <v>7.7</v>
      </c>
      <c r="AY37">
        <v>1.628</v>
      </c>
      <c r="AZ37">
        <v>121.6</v>
      </c>
      <c r="BA37">
        <v>-6.263</v>
      </c>
      <c r="BB37">
        <f t="shared" si="20"/>
        <v>7.444472865181251</v>
      </c>
      <c r="BC37">
        <v>3.55</v>
      </c>
      <c r="BD37">
        <v>5.117</v>
      </c>
      <c r="BE37">
        <v>407</v>
      </c>
      <c r="BF37">
        <v>-627</v>
      </c>
      <c r="BG37">
        <f t="shared" si="21"/>
        <v>0.9293489582024033</v>
      </c>
      <c r="BJ37">
        <f t="shared" si="22"/>
        <v>74</v>
      </c>
      <c r="BK37">
        <f t="shared" si="23"/>
        <v>833</v>
      </c>
      <c r="BL37">
        <v>0</v>
      </c>
      <c r="BM37">
        <v>4.82</v>
      </c>
      <c r="BN37">
        <v>232.2</v>
      </c>
      <c r="BO37">
        <v>454.2</v>
      </c>
      <c r="BP37">
        <f t="shared" si="24"/>
        <v>-2.4473982497777276</v>
      </c>
      <c r="BQ37">
        <v>11.37</v>
      </c>
      <c r="BR37">
        <v>2.938</v>
      </c>
      <c r="BS37">
        <v>795.6</v>
      </c>
      <c r="BT37">
        <v>-243.8</v>
      </c>
      <c r="BU37">
        <f t="shared" si="10"/>
        <v>10.165820696235308</v>
      </c>
      <c r="BV37">
        <v>-3.01</v>
      </c>
      <c r="BW37">
        <v>1.606</v>
      </c>
      <c r="BX37">
        <v>202.6</v>
      </c>
      <c r="BY37">
        <v>-66.38</v>
      </c>
      <c r="BZ37">
        <f t="shared" si="25"/>
        <v>-3.2513451272875704</v>
      </c>
      <c r="CA37">
        <v>11.66</v>
      </c>
      <c r="CB37">
        <v>1.604</v>
      </c>
      <c r="CC37">
        <v>273.8</v>
      </c>
      <c r="CD37">
        <v>-134.2</v>
      </c>
      <c r="CE37">
        <f t="shared" si="26"/>
        <v>11.419648314407409</v>
      </c>
      <c r="CH37">
        <f t="shared" si="27"/>
        <v>74</v>
      </c>
      <c r="CI37">
        <f t="shared" si="28"/>
        <v>833</v>
      </c>
      <c r="CJ37">
        <v>9.75</v>
      </c>
      <c r="CK37">
        <v>3.139</v>
      </c>
      <c r="CL37">
        <v>128.2</v>
      </c>
      <c r="CM37">
        <v>-162.9</v>
      </c>
      <c r="CN37">
        <f t="shared" si="29"/>
        <v>8.400741095944529</v>
      </c>
      <c r="CO37">
        <v>-1.94</v>
      </c>
      <c r="CP37">
        <v>2.617</v>
      </c>
      <c r="CQ37">
        <v>401.1</v>
      </c>
      <c r="CR37">
        <v>-331.7</v>
      </c>
      <c r="CS37">
        <f t="shared" si="30"/>
        <v>-2.9084944648623083</v>
      </c>
      <c r="CT37">
        <v>13.7</v>
      </c>
      <c r="CU37">
        <v>2.524</v>
      </c>
      <c r="CV37">
        <v>239.8</v>
      </c>
      <c r="CW37">
        <v>250.2</v>
      </c>
      <c r="CX37">
        <f t="shared" si="31"/>
        <v>12.800466942073312</v>
      </c>
      <c r="DC37" t="e">
        <f t="shared" si="32"/>
        <v>#NUM!</v>
      </c>
      <c r="DF37">
        <f t="shared" si="33"/>
        <v>74</v>
      </c>
      <c r="DG37">
        <f t="shared" si="34"/>
        <v>833</v>
      </c>
      <c r="DH37">
        <v>2.41</v>
      </c>
      <c r="DI37">
        <v>4.335</v>
      </c>
      <c r="DJ37">
        <v>227.1</v>
      </c>
      <c r="DK37">
        <v>411.7</v>
      </c>
      <c r="DL37">
        <f t="shared" si="35"/>
        <v>0.2576909322436256</v>
      </c>
      <c r="DQ37" t="e">
        <f t="shared" si="36"/>
        <v>#NUM!</v>
      </c>
      <c r="DR37">
        <v>2.41</v>
      </c>
      <c r="DS37">
        <v>4.335</v>
      </c>
      <c r="DT37">
        <v>227.1</v>
      </c>
      <c r="DU37">
        <v>411.7</v>
      </c>
      <c r="DV37">
        <f t="shared" si="37"/>
        <v>0.2576909322436256</v>
      </c>
      <c r="DW37">
        <v>4.47</v>
      </c>
      <c r="DX37">
        <v>5.263</v>
      </c>
      <c r="DY37">
        <v>195.2</v>
      </c>
      <c r="DZ37">
        <v>437.4</v>
      </c>
      <c r="EA37">
        <f t="shared" si="38"/>
        <v>1.7663522453214302</v>
      </c>
    </row>
    <row r="38" spans="2:131" ht="12.75">
      <c r="B38">
        <f>+B37+2</f>
        <v>76</v>
      </c>
      <c r="C38">
        <f t="shared" si="11"/>
        <v>845</v>
      </c>
      <c r="D38">
        <v>8.23</v>
      </c>
      <c r="E38">
        <v>5.934</v>
      </c>
      <c r="F38">
        <v>1269</v>
      </c>
      <c r="G38">
        <v>789.3</v>
      </c>
      <c r="H38">
        <f t="shared" si="12"/>
        <v>5.164221223183379</v>
      </c>
      <c r="I38">
        <v>10.92</v>
      </c>
      <c r="J38">
        <v>-2</v>
      </c>
      <c r="K38">
        <v>7.62</v>
      </c>
      <c r="N38">
        <f t="shared" si="7"/>
        <v>76</v>
      </c>
      <c r="O38">
        <f t="shared" si="8"/>
        <v>845</v>
      </c>
      <c r="P38">
        <v>12.76</v>
      </c>
      <c r="Q38">
        <v>1.878</v>
      </c>
      <c r="R38">
        <v>214.2</v>
      </c>
      <c r="S38">
        <v>-137.8</v>
      </c>
      <c r="T38">
        <f t="shared" si="13"/>
        <v>12.336154557389792</v>
      </c>
      <c r="U38">
        <v>13.79</v>
      </c>
      <c r="V38">
        <v>1.844</v>
      </c>
      <c r="W38">
        <v>494.8</v>
      </c>
      <c r="X38">
        <v>139.2</v>
      </c>
      <c r="Y38">
        <f t="shared" si="14"/>
        <v>13.389741275044916</v>
      </c>
      <c r="Z38">
        <v>14.91</v>
      </c>
      <c r="AA38">
        <v>5.081</v>
      </c>
      <c r="AB38">
        <v>80.03</v>
      </c>
      <c r="AC38">
        <v>-174.1</v>
      </c>
      <c r="AD38">
        <f t="shared" si="15"/>
        <v>12.310576111675513</v>
      </c>
      <c r="AE38">
        <v>13.16</v>
      </c>
      <c r="AF38">
        <v>1.37</v>
      </c>
      <c r="AG38">
        <v>256.1</v>
      </c>
      <c r="AH38">
        <v>75.78</v>
      </c>
      <c r="AI38">
        <f t="shared" si="16"/>
        <v>13.052943084539478</v>
      </c>
      <c r="AL38">
        <f t="shared" si="17"/>
        <v>76</v>
      </c>
      <c r="AM38">
        <f t="shared" si="9"/>
        <v>845</v>
      </c>
      <c r="AN38">
        <v>16.13</v>
      </c>
      <c r="AO38">
        <v>1.663</v>
      </c>
      <c r="AP38">
        <v>206.5</v>
      </c>
      <c r="AQ38">
        <v>-87.37</v>
      </c>
      <c r="AR38">
        <f t="shared" si="18"/>
        <v>15.85208325189609</v>
      </c>
      <c r="AS38">
        <v>4.55</v>
      </c>
      <c r="AT38">
        <v>1.988</v>
      </c>
      <c r="AU38">
        <v>539.1</v>
      </c>
      <c r="AV38">
        <v>-149.2</v>
      </c>
      <c r="AW38">
        <f t="shared" si="19"/>
        <v>4.047049658626376</v>
      </c>
      <c r="AX38">
        <v>7.67</v>
      </c>
      <c r="AY38">
        <v>1.704</v>
      </c>
      <c r="AZ38">
        <v>123</v>
      </c>
      <c r="BA38">
        <v>-19.49</v>
      </c>
      <c r="BB38">
        <f t="shared" si="20"/>
        <v>7.365082231207397</v>
      </c>
      <c r="BC38">
        <v>3.28</v>
      </c>
      <c r="BD38">
        <v>5.153</v>
      </c>
      <c r="BE38">
        <v>339.6</v>
      </c>
      <c r="BF38">
        <v>-582.6</v>
      </c>
      <c r="BG38">
        <f t="shared" si="21"/>
        <v>0.6395078698703092</v>
      </c>
      <c r="BJ38">
        <f t="shared" si="22"/>
        <v>76</v>
      </c>
      <c r="BK38">
        <f t="shared" si="23"/>
        <v>845</v>
      </c>
      <c r="BL38">
        <v>0</v>
      </c>
      <c r="BM38">
        <v>5.282</v>
      </c>
      <c r="BN38">
        <v>641</v>
      </c>
      <c r="BO38">
        <v>742.4</v>
      </c>
      <c r="BP38">
        <f t="shared" si="24"/>
        <v>-2.7130830379871975</v>
      </c>
      <c r="BQ38">
        <v>11.44</v>
      </c>
      <c r="BR38">
        <v>3.036</v>
      </c>
      <c r="BS38">
        <v>662.2</v>
      </c>
      <c r="BT38">
        <v>-374.2</v>
      </c>
      <c r="BU38">
        <f t="shared" si="10"/>
        <v>10.16472507498285</v>
      </c>
      <c r="BV38">
        <v>-3.43</v>
      </c>
      <c r="BW38">
        <v>1.453</v>
      </c>
      <c r="BX38">
        <v>211.3</v>
      </c>
      <c r="BY38">
        <v>-33.1</v>
      </c>
      <c r="BZ38">
        <f t="shared" si="25"/>
        <v>-3.580871117367473</v>
      </c>
      <c r="CA38">
        <v>11.63</v>
      </c>
      <c r="CB38">
        <v>1.592</v>
      </c>
      <c r="CC38">
        <v>265.8</v>
      </c>
      <c r="CD38">
        <v>-127.9</v>
      </c>
      <c r="CE38">
        <f t="shared" si="26"/>
        <v>11.39766577307457</v>
      </c>
      <c r="CH38">
        <f t="shared" si="27"/>
        <v>76</v>
      </c>
      <c r="CI38">
        <f t="shared" si="28"/>
        <v>845</v>
      </c>
      <c r="CJ38">
        <v>9.79</v>
      </c>
      <c r="CK38">
        <v>3.304</v>
      </c>
      <c r="CL38">
        <v>111.4</v>
      </c>
      <c r="CM38">
        <v>-134.6</v>
      </c>
      <c r="CN38">
        <f t="shared" si="29"/>
        <v>8.323730555385657</v>
      </c>
      <c r="CO38">
        <v>-2.57</v>
      </c>
      <c r="CP38">
        <v>2.435</v>
      </c>
      <c r="CQ38">
        <v>337</v>
      </c>
      <c r="CR38">
        <v>-290</v>
      </c>
      <c r="CS38">
        <f t="shared" si="30"/>
        <v>-3.4026881028605382</v>
      </c>
      <c r="CT38">
        <v>9.74</v>
      </c>
      <c r="CU38">
        <v>2.84</v>
      </c>
      <c r="CV38">
        <v>546.6</v>
      </c>
      <c r="CW38">
        <v>367</v>
      </c>
      <c r="CX38">
        <f t="shared" si="31"/>
        <v>8.607067401462619</v>
      </c>
      <c r="DC38" t="e">
        <f t="shared" si="32"/>
        <v>#NUM!</v>
      </c>
      <c r="DF38">
        <f t="shared" si="33"/>
        <v>76</v>
      </c>
      <c r="DG38">
        <f t="shared" si="34"/>
        <v>845</v>
      </c>
      <c r="DH38">
        <v>0</v>
      </c>
      <c r="DI38">
        <v>5.768</v>
      </c>
      <c r="DJ38">
        <v>459.1</v>
      </c>
      <c r="DK38">
        <v>719.4</v>
      </c>
      <c r="DL38">
        <f t="shared" si="35"/>
        <v>-2.978371389673615</v>
      </c>
      <c r="DQ38" t="e">
        <f t="shared" si="36"/>
        <v>#NUM!</v>
      </c>
      <c r="DR38">
        <v>-2.71</v>
      </c>
      <c r="DS38">
        <v>5.768</v>
      </c>
      <c r="DT38">
        <v>459.1</v>
      </c>
      <c r="DU38">
        <v>719.4</v>
      </c>
      <c r="DV38">
        <f t="shared" si="37"/>
        <v>-5.688371389673614</v>
      </c>
      <c r="DW38">
        <v>-1.18</v>
      </c>
      <c r="DX38">
        <v>7.037</v>
      </c>
      <c r="DY38">
        <v>424.1</v>
      </c>
      <c r="DZ38">
        <v>802.3</v>
      </c>
      <c r="EA38">
        <f t="shared" si="38"/>
        <v>-4.787955924106745</v>
      </c>
    </row>
    <row r="39" spans="2:131" ht="12.75">
      <c r="B39">
        <f>+B38+2</f>
        <v>78</v>
      </c>
      <c r="C39">
        <f t="shared" si="11"/>
        <v>857</v>
      </c>
      <c r="D39">
        <v>4.45</v>
      </c>
      <c r="E39">
        <v>5.087</v>
      </c>
      <c r="F39">
        <v>1233</v>
      </c>
      <c r="G39">
        <v>-586.4</v>
      </c>
      <c r="H39">
        <f t="shared" si="12"/>
        <v>1.8475415333835095</v>
      </c>
      <c r="I39">
        <v>11.09</v>
      </c>
      <c r="J39">
        <v>-3</v>
      </c>
      <c r="K39">
        <v>6.51</v>
      </c>
      <c r="N39">
        <f t="shared" si="7"/>
        <v>78</v>
      </c>
      <c r="O39">
        <f t="shared" si="8"/>
        <v>857</v>
      </c>
      <c r="P39">
        <v>12.21</v>
      </c>
      <c r="Q39">
        <v>1.714</v>
      </c>
      <c r="R39">
        <v>213.2</v>
      </c>
      <c r="S39">
        <v>-107.3</v>
      </c>
      <c r="T39">
        <f t="shared" si="13"/>
        <v>11.898134074500163</v>
      </c>
      <c r="U39">
        <v>13.3</v>
      </c>
      <c r="V39">
        <v>2.03</v>
      </c>
      <c r="W39">
        <v>586.1</v>
      </c>
      <c r="X39">
        <v>100.3</v>
      </c>
      <c r="Y39">
        <f t="shared" si="14"/>
        <v>12.766584097931954</v>
      </c>
      <c r="Z39">
        <v>14.31</v>
      </c>
      <c r="AA39">
        <v>3.61</v>
      </c>
      <c r="AB39">
        <v>94.38</v>
      </c>
      <c r="AC39">
        <v>-105.6</v>
      </c>
      <c r="AD39">
        <f t="shared" si="15"/>
        <v>12.631596336061536</v>
      </c>
      <c r="AE39">
        <v>12.07</v>
      </c>
      <c r="AF39">
        <v>1.619</v>
      </c>
      <c r="AG39">
        <v>292</v>
      </c>
      <c r="AH39">
        <v>143.8</v>
      </c>
      <c r="AI39">
        <f t="shared" si="16"/>
        <v>11.820234788951538</v>
      </c>
      <c r="AL39">
        <f t="shared" si="17"/>
        <v>78</v>
      </c>
      <c r="AM39">
        <f t="shared" si="9"/>
        <v>857</v>
      </c>
      <c r="AN39">
        <v>15.08</v>
      </c>
      <c r="AO39">
        <v>1.316</v>
      </c>
      <c r="AP39">
        <v>250.4</v>
      </c>
      <c r="AQ39">
        <v>-56.95</v>
      </c>
      <c r="AR39">
        <f t="shared" si="18"/>
        <v>14.998338405887356</v>
      </c>
      <c r="AS39">
        <v>3.37</v>
      </c>
      <c r="AT39">
        <v>2.005</v>
      </c>
      <c r="AU39">
        <v>521.9</v>
      </c>
      <c r="AV39">
        <v>-172</v>
      </c>
      <c r="AW39">
        <f t="shared" si="19"/>
        <v>2.8551560471297197</v>
      </c>
      <c r="AX39">
        <v>7.63</v>
      </c>
      <c r="AY39">
        <v>1.749</v>
      </c>
      <c r="AZ39">
        <v>116.4</v>
      </c>
      <c r="BA39">
        <v>-33.04</v>
      </c>
      <c r="BB39">
        <f t="shared" si="20"/>
        <v>7.294380609536425</v>
      </c>
      <c r="BC39">
        <v>2.95</v>
      </c>
      <c r="BD39">
        <v>5.145</v>
      </c>
      <c r="BE39">
        <v>288.2</v>
      </c>
      <c r="BF39">
        <v>-537.2</v>
      </c>
      <c r="BG39">
        <f t="shared" si="21"/>
        <v>0.31400422045649456</v>
      </c>
      <c r="BJ39">
        <f t="shared" si="22"/>
        <v>78</v>
      </c>
      <c r="BK39">
        <f t="shared" si="23"/>
        <v>857</v>
      </c>
      <c r="BL39">
        <v>0</v>
      </c>
      <c r="BM39">
        <v>5.441</v>
      </c>
      <c r="BN39">
        <v>1521</v>
      </c>
      <c r="BO39">
        <v>403.9</v>
      </c>
      <c r="BP39">
        <f t="shared" si="24"/>
        <v>-2.8016596493690233</v>
      </c>
      <c r="BQ39">
        <v>11.5</v>
      </c>
      <c r="BR39">
        <v>3.097</v>
      </c>
      <c r="BS39">
        <v>513.6</v>
      </c>
      <c r="BT39">
        <v>-416.1</v>
      </c>
      <c r="BU39">
        <f t="shared" si="10"/>
        <v>10.18076009907129</v>
      </c>
      <c r="BV39">
        <v>-3.51</v>
      </c>
      <c r="BW39">
        <v>1.335</v>
      </c>
      <c r="BX39">
        <v>224.7</v>
      </c>
      <c r="BY39">
        <v>-0.2544</v>
      </c>
      <c r="BZ39">
        <f t="shared" si="25"/>
        <v>-3.600379120230135</v>
      </c>
      <c r="CA39">
        <v>11.59</v>
      </c>
      <c r="CB39">
        <v>1.593</v>
      </c>
      <c r="CC39">
        <v>257</v>
      </c>
      <c r="CD39">
        <v>-123.2</v>
      </c>
      <c r="CE39">
        <f t="shared" si="26"/>
        <v>11.356604664862893</v>
      </c>
      <c r="CH39">
        <f t="shared" si="27"/>
        <v>78</v>
      </c>
      <c r="CI39">
        <f t="shared" si="28"/>
        <v>857</v>
      </c>
      <c r="CJ39">
        <v>9.83</v>
      </c>
      <c r="CK39">
        <v>3.448</v>
      </c>
      <c r="CL39">
        <v>99.45</v>
      </c>
      <c r="CM39">
        <v>-107.9</v>
      </c>
      <c r="CN39">
        <f t="shared" si="29"/>
        <v>8.262753922414195</v>
      </c>
      <c r="CO39">
        <v>-3.16</v>
      </c>
      <c r="CP39">
        <v>2.239</v>
      </c>
      <c r="CQ39">
        <v>291.8</v>
      </c>
      <c r="CR39">
        <v>-244.8</v>
      </c>
      <c r="CS39">
        <f t="shared" si="30"/>
        <v>-3.8468071421094407</v>
      </c>
      <c r="CT39">
        <v>6.39</v>
      </c>
      <c r="CU39">
        <v>4.938</v>
      </c>
      <c r="CV39">
        <v>453.6</v>
      </c>
      <c r="CW39">
        <v>635.4</v>
      </c>
      <c r="CX39">
        <f t="shared" si="31"/>
        <v>3.873461711574146</v>
      </c>
      <c r="DC39" t="e">
        <f t="shared" si="32"/>
        <v>#NUM!</v>
      </c>
      <c r="DF39">
        <f t="shared" si="33"/>
        <v>78</v>
      </c>
      <c r="DG39">
        <f t="shared" si="34"/>
        <v>857</v>
      </c>
      <c r="DH39">
        <v>0</v>
      </c>
      <c r="DI39">
        <v>6.224</v>
      </c>
      <c r="DJ39">
        <v>1361</v>
      </c>
      <c r="DK39">
        <v>815</v>
      </c>
      <c r="DL39">
        <f t="shared" si="35"/>
        <v>-3.213860512997596</v>
      </c>
      <c r="DQ39" t="e">
        <f t="shared" si="36"/>
        <v>#NUM!</v>
      </c>
      <c r="DR39">
        <v>-2.28</v>
      </c>
      <c r="DS39">
        <v>6.224</v>
      </c>
      <c r="DT39">
        <v>1361</v>
      </c>
      <c r="DU39">
        <v>815</v>
      </c>
      <c r="DV39">
        <f t="shared" si="37"/>
        <v>-5.493860512997596</v>
      </c>
      <c r="DW39">
        <v>-2.41</v>
      </c>
      <c r="DX39">
        <v>7.595</v>
      </c>
      <c r="DY39">
        <v>1382</v>
      </c>
      <c r="DZ39">
        <v>1097</v>
      </c>
      <c r="EA39">
        <f t="shared" si="38"/>
        <v>-6.268886410134492</v>
      </c>
    </row>
    <row r="40" spans="2:131" ht="12.75">
      <c r="B40">
        <v>80</v>
      </c>
      <c r="C40">
        <f t="shared" si="11"/>
        <v>869</v>
      </c>
      <c r="D40">
        <v>3.87</v>
      </c>
      <c r="E40">
        <v>4.442</v>
      </c>
      <c r="F40">
        <v>754.2</v>
      </c>
      <c r="G40">
        <v>-630.3</v>
      </c>
      <c r="H40">
        <f t="shared" si="12"/>
        <v>1.650891424219191</v>
      </c>
      <c r="I40">
        <v>11.03</v>
      </c>
      <c r="J40">
        <v>-3</v>
      </c>
      <c r="K40">
        <v>5.49</v>
      </c>
      <c r="N40">
        <f t="shared" si="7"/>
        <v>80</v>
      </c>
      <c r="O40">
        <f t="shared" si="8"/>
        <v>869</v>
      </c>
      <c r="P40">
        <v>11.53</v>
      </c>
      <c r="Q40">
        <v>1.534</v>
      </c>
      <c r="R40">
        <v>221.4</v>
      </c>
      <c r="S40">
        <v>-78.66</v>
      </c>
      <c r="T40">
        <f t="shared" si="13"/>
        <v>11.332432174631053</v>
      </c>
      <c r="U40">
        <v>12.77</v>
      </c>
      <c r="V40">
        <v>2.17</v>
      </c>
      <c r="W40">
        <v>650.9</v>
      </c>
      <c r="X40">
        <v>1.427</v>
      </c>
      <c r="Y40">
        <f t="shared" si="14"/>
        <v>12.134248447406401</v>
      </c>
      <c r="Z40">
        <v>13.26</v>
      </c>
      <c r="AA40">
        <v>2.223</v>
      </c>
      <c r="AB40">
        <v>137.9</v>
      </c>
      <c r="AC40">
        <v>-39.57</v>
      </c>
      <c r="AD40">
        <f t="shared" si="15"/>
        <v>12.584637949292626</v>
      </c>
      <c r="AE40">
        <v>10.42</v>
      </c>
      <c r="AF40">
        <v>1.85</v>
      </c>
      <c r="AG40">
        <v>391.8</v>
      </c>
      <c r="AH40">
        <v>193.6</v>
      </c>
      <c r="AI40">
        <f t="shared" si="16"/>
        <v>10.015385789348166</v>
      </c>
      <c r="AL40">
        <f t="shared" si="17"/>
        <v>80</v>
      </c>
      <c r="AM40">
        <f t="shared" si="9"/>
        <v>869</v>
      </c>
      <c r="AN40">
        <v>14.29</v>
      </c>
      <c r="AO40">
        <v>1.504</v>
      </c>
      <c r="AP40">
        <v>266.6</v>
      </c>
      <c r="AQ40">
        <v>-111.3</v>
      </c>
      <c r="AR40">
        <f t="shared" si="18"/>
        <v>14.110455107065258</v>
      </c>
      <c r="AS40">
        <v>0.33</v>
      </c>
      <c r="AT40">
        <v>1.939</v>
      </c>
      <c r="AU40">
        <v>504</v>
      </c>
      <c r="AV40">
        <v>-164.9</v>
      </c>
      <c r="AW40">
        <f t="shared" si="19"/>
        <v>-0.13795460306811475</v>
      </c>
      <c r="AX40">
        <v>7.58</v>
      </c>
      <c r="AY40">
        <v>1.764</v>
      </c>
      <c r="AZ40">
        <v>103.4</v>
      </c>
      <c r="BA40">
        <v>-41.95</v>
      </c>
      <c r="BB40">
        <f t="shared" si="20"/>
        <v>7.234788224349802</v>
      </c>
      <c r="BC40">
        <v>2.57</v>
      </c>
      <c r="BD40">
        <v>5.093</v>
      </c>
      <c r="BE40">
        <v>249</v>
      </c>
      <c r="BF40">
        <v>-493.1</v>
      </c>
      <c r="BG40">
        <f t="shared" si="21"/>
        <v>-0.03656060668324823</v>
      </c>
      <c r="BJ40">
        <f t="shared" si="22"/>
        <v>80</v>
      </c>
      <c r="BK40">
        <f t="shared" si="23"/>
        <v>869</v>
      </c>
      <c r="BL40">
        <v>0</v>
      </c>
      <c r="BM40">
        <v>5.452</v>
      </c>
      <c r="BN40">
        <v>1254</v>
      </c>
      <c r="BO40">
        <v>-676.7</v>
      </c>
      <c r="BP40">
        <f t="shared" si="24"/>
        <v>-2.8083248871732662</v>
      </c>
      <c r="BQ40">
        <v>11.56</v>
      </c>
      <c r="BR40">
        <v>3.115</v>
      </c>
      <c r="BS40">
        <v>392</v>
      </c>
      <c r="BT40">
        <v>-400.5</v>
      </c>
      <c r="BU40">
        <f t="shared" si="10"/>
        <v>10.227868952944025</v>
      </c>
      <c r="BV40">
        <v>-3.33</v>
      </c>
      <c r="BW40">
        <v>1.274</v>
      </c>
      <c r="BX40">
        <v>243</v>
      </c>
      <c r="BY40">
        <v>32.17</v>
      </c>
      <c r="BZ40">
        <f t="shared" si="25"/>
        <v>-3.3933382785347073</v>
      </c>
      <c r="CA40">
        <v>11.55</v>
      </c>
      <c r="CB40">
        <v>1.605</v>
      </c>
      <c r="CC40">
        <v>246.8</v>
      </c>
      <c r="CD40">
        <v>-118.5</v>
      </c>
      <c r="CE40">
        <f t="shared" si="26"/>
        <v>11.309369856022101</v>
      </c>
      <c r="CH40">
        <f t="shared" si="27"/>
        <v>80</v>
      </c>
      <c r="CI40">
        <f t="shared" si="28"/>
        <v>869</v>
      </c>
      <c r="CJ40">
        <v>9.86</v>
      </c>
      <c r="CK40">
        <v>3.57</v>
      </c>
      <c r="CL40">
        <v>90.99</v>
      </c>
      <c r="CM40">
        <v>-82.63</v>
      </c>
      <c r="CN40">
        <f t="shared" si="29"/>
        <v>8.208675556091219</v>
      </c>
      <c r="CO40">
        <v>-3.7</v>
      </c>
      <c r="CP40">
        <v>2.041</v>
      </c>
      <c r="CQ40">
        <v>260.6</v>
      </c>
      <c r="CR40">
        <v>-199.9</v>
      </c>
      <c r="CS40">
        <f t="shared" si="30"/>
        <v>-4.241325873746411</v>
      </c>
      <c r="CT40">
        <v>0</v>
      </c>
      <c r="CU40">
        <v>5.922</v>
      </c>
      <c r="CV40">
        <v>1062</v>
      </c>
      <c r="CW40">
        <v>850.2</v>
      </c>
      <c r="CX40">
        <f t="shared" si="31"/>
        <v>-3.059576149563554</v>
      </c>
      <c r="DC40" t="e">
        <f t="shared" si="32"/>
        <v>#NUM!</v>
      </c>
      <c r="DF40">
        <f>+$B40</f>
        <v>80</v>
      </c>
      <c r="DG40">
        <f>+$C40</f>
        <v>869</v>
      </c>
      <c r="DH40">
        <v>0</v>
      </c>
      <c r="DI40">
        <v>6.165</v>
      </c>
      <c r="DJ40">
        <v>1628</v>
      </c>
      <c r="DK40">
        <v>-591.8</v>
      </c>
      <c r="DL40">
        <f>+DH40+10*LOG(4*DJ40*DK$1/((DJ40+DK$1)^2+DK40^2))</f>
        <v>-3.1848243783567067</v>
      </c>
      <c r="DQ40" t="e">
        <f t="shared" si="36"/>
        <v>#NUM!</v>
      </c>
      <c r="DR40">
        <v>-1.64</v>
      </c>
      <c r="DS40">
        <v>6.165</v>
      </c>
      <c r="DT40">
        <v>1628</v>
      </c>
      <c r="DU40">
        <v>-591.8</v>
      </c>
      <c r="DV40">
        <f t="shared" si="37"/>
        <v>-4.824824378356706</v>
      </c>
      <c r="DW40">
        <v>-1.32</v>
      </c>
      <c r="DX40">
        <v>7.712</v>
      </c>
      <c r="DY40">
        <v>2013</v>
      </c>
      <c r="DZ40">
        <v>-770.8</v>
      </c>
      <c r="EA40">
        <f t="shared" si="38"/>
        <v>-5.230612060130333</v>
      </c>
    </row>
    <row r="41" ht="12.75">
      <c r="CY41">
        <f>+$C41</f>
        <v>0</v>
      </c>
    </row>
    <row r="42" spans="89:94" ht="12.75">
      <c r="CK42">
        <f>+(CN7+CN12+CN17+CN22+CN27+CN32+CN37)/7</f>
        <v>7.275801367119756</v>
      </c>
      <c r="CP42">
        <f>+(CS7+CS12+CS17+CS22+CS27+CS32+CS37)/7</f>
        <v>1.2191567997871005</v>
      </c>
    </row>
    <row r="43" ht="12.75">
      <c r="N43">
        <f>+(AB5+AC1)^2</f>
        <v>126465.5844</v>
      </c>
    </row>
    <row r="44" spans="8:131" ht="12.75">
      <c r="H44">
        <v>8</v>
      </c>
      <c r="N44">
        <f>+AC5^2</f>
        <v>3661.4601</v>
      </c>
      <c r="T44">
        <v>8</v>
      </c>
      <c r="Y44">
        <v>8</v>
      </c>
      <c r="AD44">
        <v>8</v>
      </c>
      <c r="AI44">
        <v>8</v>
      </c>
      <c r="AR44">
        <v>8</v>
      </c>
      <c r="AW44">
        <v>8</v>
      </c>
      <c r="BB44">
        <v>8</v>
      </c>
      <c r="BG44">
        <v>8</v>
      </c>
      <c r="BP44">
        <v>8</v>
      </c>
      <c r="BU44">
        <v>8</v>
      </c>
      <c r="BZ44">
        <v>8</v>
      </c>
      <c r="CE44">
        <v>8</v>
      </c>
      <c r="CN44">
        <v>8</v>
      </c>
      <c r="CS44">
        <v>8</v>
      </c>
      <c r="CX44">
        <v>8</v>
      </c>
      <c r="DC44">
        <v>8</v>
      </c>
      <c r="DL44">
        <v>8</v>
      </c>
      <c r="DQ44">
        <v>8</v>
      </c>
      <c r="DV44">
        <v>8</v>
      </c>
      <c r="EA44">
        <v>8</v>
      </c>
    </row>
    <row r="45" spans="5:132" ht="12.75">
      <c r="E45">
        <f>+IMABS(IMDIV(COMPLEX(G$1-F5,-G5),COMPLEX(G$1+F5,G5)))</f>
        <v>0.4107551195120255</v>
      </c>
      <c r="F45">
        <f aca="true" t="shared" si="39" ref="F45:F80">+(1+E45)/(1-E45)</f>
        <v>2.394174588914085</v>
      </c>
      <c r="G45">
        <f>+F45/E5</f>
        <v>1.000072927700119</v>
      </c>
      <c r="H45">
        <f>+H44+2</f>
        <v>10</v>
      </c>
      <c r="I45">
        <f>+G45+I44</f>
        <v>1.000072927700119</v>
      </c>
      <c r="N45">
        <f>+N43+N44</f>
        <v>130127.0445</v>
      </c>
      <c r="Q45">
        <f>+IMABS(IMDIV(COMPLEX(S$1-R5,-S5),COMPLEX(S$1+R5,S5)))</f>
        <v>0.39239834250590216</v>
      </c>
      <c r="R45">
        <f aca="true" t="shared" si="40" ref="R45:R80">+(1+Q45)/(1-Q45)</f>
        <v>2.291630256982022</v>
      </c>
      <c r="S45">
        <f>+R45/Q5</f>
        <v>1.0002751012579756</v>
      </c>
      <c r="T45">
        <f>+T44+2</f>
        <v>10</v>
      </c>
      <c r="U45">
        <f>+S45+U44</f>
        <v>1.0002751012579756</v>
      </c>
      <c r="V45">
        <f>+IMABS(IMDIV(COMPLEX(X$1-W5,-X5),COMPLEX(X$1+W5,X5)))</f>
        <v>0.510938101005612</v>
      </c>
      <c r="W45">
        <f aca="true" t="shared" si="41" ref="W45:W80">+(1+V45)/(1-V45)</f>
        <v>3.0894618945217607</v>
      </c>
      <c r="X45">
        <f aca="true" t="shared" si="42" ref="X45:X80">+W45/V5</f>
        <v>0.999825855832285</v>
      </c>
      <c r="Y45">
        <f aca="true" t="shared" si="43" ref="Y45:Y80">+Y44+2</f>
        <v>10</v>
      </c>
      <c r="Z45">
        <f>+X45+Z44</f>
        <v>0.999825855832285</v>
      </c>
      <c r="AA45">
        <f>+IMABS(IMDIV(COMPLEX(AC$1-AB5,-AC5),COMPLEX(AC$1+AB5,AC5)))</f>
        <v>0.6979153735307044</v>
      </c>
      <c r="AB45">
        <f aca="true" t="shared" si="44" ref="AB45:AB80">+(1+AA45)/(1-AA45)</f>
        <v>5.620661313935761</v>
      </c>
      <c r="AC45">
        <f aca="true" t="shared" si="45" ref="AC45:AC80">+AB45/AA5</f>
        <v>0.9999397462970576</v>
      </c>
      <c r="AD45">
        <f aca="true" t="shared" si="46" ref="AD45:AD80">+AD44+2</f>
        <v>10</v>
      </c>
      <c r="AE45">
        <f>+AC45+AE44</f>
        <v>0.9999397462970576</v>
      </c>
      <c r="AF45">
        <f>+IMABS(IMDIV(COMPLEX(AH$1-AG5,-AH5),COMPLEX(AH$1+AG5,AH5)))</f>
        <v>0.35177354129010063</v>
      </c>
      <c r="AG45">
        <f aca="true" t="shared" si="47" ref="AG45:AG80">+(1+AF45)/(1-AF45)</f>
        <v>2.0853415085530465</v>
      </c>
      <c r="AH45">
        <f>+AG45/AF5</f>
        <v>1.0001637930710054</v>
      </c>
      <c r="AI45">
        <f>+AI44+2</f>
        <v>10</v>
      </c>
      <c r="AJ45">
        <f>+AH45+AJ44</f>
        <v>1.0001637930710054</v>
      </c>
      <c r="AO45">
        <f>+IMABS(IMDIV(COMPLEX(AQ$1-AP5,-AQ5),COMPLEX(AQ$1+AP5,AQ5)))</f>
        <v>0.472538601079988</v>
      </c>
      <c r="AP45">
        <f aca="true" t="shared" si="48" ref="AP45:AP80">+(1+AO45)/(1-AO45)</f>
        <v>2.791746664485858</v>
      </c>
      <c r="AQ45">
        <f aca="true" t="shared" si="49" ref="AQ45:AQ80">+AP45/AO5</f>
        <v>1.0002675257921383</v>
      </c>
      <c r="AR45">
        <f aca="true" t="shared" si="50" ref="AR45:AR80">+AR44+2</f>
        <v>10</v>
      </c>
      <c r="AS45">
        <f>+AQ45+AS44</f>
        <v>1.0002675257921383</v>
      </c>
      <c r="AT45">
        <f>+IMABS(IMDIV(COMPLEX(AV$1-AU5,-AV5),COMPLEX(AV$1+AU5,AV5)))</f>
        <v>0.38641520686815617</v>
      </c>
      <c r="AU45">
        <f aca="true" t="shared" si="51" ref="AU45:AU80">+(1+AT45)/(1-AT45)</f>
        <v>2.2595331931087324</v>
      </c>
      <c r="AV45">
        <f>+AU45/AT5</f>
        <v>0.9997934482782003</v>
      </c>
      <c r="AW45">
        <f>+AW44+2</f>
        <v>10</v>
      </c>
      <c r="AX45">
        <f>+AV45+AX44</f>
        <v>0.9997934482782003</v>
      </c>
      <c r="AY45">
        <f>+IMABS(IMDIV(COMPLEX(BA$1-AZ5,-BA5),COMPLEX(BA$1+AZ5,BA5)))</f>
        <v>0.3205286847038531</v>
      </c>
      <c r="AZ45">
        <f aca="true" t="shared" si="52" ref="AZ45:AZ80">+(1+AY45)/(1-AY45)</f>
        <v>1.9434649483743136</v>
      </c>
      <c r="BA45">
        <f>+AZ45/AY5</f>
        <v>1.0002392940680975</v>
      </c>
      <c r="BB45">
        <f>+BB44+2</f>
        <v>10</v>
      </c>
      <c r="BC45">
        <f>+BA45+BC44</f>
        <v>1.0002392940680975</v>
      </c>
      <c r="BD45">
        <f>+IMABS(IMDIV(COMPLEX(BF$1-BE5,-BF5),COMPLEX(BF$1+BE5,BF5)))</f>
        <v>0.7034138710702285</v>
      </c>
      <c r="BE45">
        <f aca="true" t="shared" si="53" ref="BE45:BE80">+(1+BD45)/(1-BD45)</f>
        <v>5.7434037027186085</v>
      </c>
      <c r="BF45">
        <f>+BE45/BD5</f>
        <v>0.9998961877992006</v>
      </c>
      <c r="BG45">
        <f>+BG44+2</f>
        <v>10</v>
      </c>
      <c r="BH45">
        <f>+BF45+BH44</f>
        <v>0.9998961877992006</v>
      </c>
      <c r="BM45">
        <f>+IMABS(IMDIV(COMPLEX(BO$1-BN5,-BO5),COMPLEX(BO$1+BN5,BO5)))</f>
        <v>0.6907516874855745</v>
      </c>
      <c r="BN45">
        <f aca="true" t="shared" si="54" ref="BN45:BN80">+(1+BM45)/(1-BM45)</f>
        <v>5.467294788897856</v>
      </c>
      <c r="BO45">
        <f>+BN45/BM5</f>
        <v>0.9998710294253578</v>
      </c>
      <c r="BP45">
        <f>+BP44+2</f>
        <v>10</v>
      </c>
      <c r="BQ45">
        <f>+BO45+BQ44</f>
        <v>0.9998710294253578</v>
      </c>
      <c r="BR45">
        <f>+IMABS(IMDIV(COMPLEX(BT$1-BS5,-BT5),COMPLEX(BT$1+BS5,BT5)))</f>
        <v>0.9100471863375578</v>
      </c>
      <c r="BS45">
        <f aca="true" t="shared" si="55" ref="BS45:BS80">+(1+BR45)/(1-BR45)</f>
        <v>21.233879281477716</v>
      </c>
      <c r="BT45">
        <f>+BS45/BR5</f>
        <v>0.9997118305780469</v>
      </c>
      <c r="BU45">
        <f>+BU44+2</f>
        <v>10</v>
      </c>
      <c r="BV45">
        <f>+BT45+BV44</f>
        <v>0.9997118305780469</v>
      </c>
      <c r="BW45">
        <f>+IMABS(IMDIV(COMPLEX(BY$1-BX5,-BY5),COMPLEX(BY$1+BX5,BY5)))</f>
        <v>0.7725712177287294</v>
      </c>
      <c r="BX45">
        <f aca="true" t="shared" si="56" ref="BX45:BX80">+(1+BW45)/(1-BW45)</f>
        <v>7.79396169660908</v>
      </c>
      <c r="BY45">
        <f>+BX45/BW5</f>
        <v>0.9999950855284938</v>
      </c>
      <c r="BZ45">
        <f>+BZ44+2</f>
        <v>10</v>
      </c>
      <c r="CA45">
        <f>+BY45+CA44</f>
        <v>0.9999950855284938</v>
      </c>
      <c r="CB45">
        <f>+IMABS(IMDIV(COMPLEX(CD$1-CC5,-CD5),COMPLEX(CD$1+CC5,CD5)))</f>
        <v>0.4951584155683636</v>
      </c>
      <c r="CC45">
        <f aca="true" t="shared" si="57" ref="CC45:CC80">+(1+CB45)/(1-CB45)</f>
        <v>2.961638782691904</v>
      </c>
      <c r="CD45">
        <f>+CC45/CB5</f>
        <v>0.999878049524613</v>
      </c>
      <c r="CE45">
        <f>+CE44+2</f>
        <v>10</v>
      </c>
      <c r="CF45">
        <f>+CD45+CF44</f>
        <v>0.999878049524613</v>
      </c>
      <c r="CI45">
        <v>-5</v>
      </c>
      <c r="CK45">
        <f>+IMABS(IMDIV(COMPLEX(CM$1-CL5,-CM5),COMPLEX(CM$1+CL5,CM5)))</f>
        <v>0.9204921708378877</v>
      </c>
      <c r="CL45">
        <f aca="true" t="shared" si="58" ref="CL45:CL80">+(1+CK45)/(1-CK45)</f>
        <v>24.154755463416123</v>
      </c>
      <c r="CM45">
        <f>+CL45/CK5</f>
        <v>1.0001140884157056</v>
      </c>
      <c r="CN45">
        <f>+CN44+2</f>
        <v>10</v>
      </c>
      <c r="CO45">
        <f>+CM45+CO44</f>
        <v>1.0001140884157056</v>
      </c>
      <c r="CP45">
        <f>+IMABS(IMDIV(COMPLEX(CR$1-CQ5,-CR5),COMPLEX(CR$1+CQ5,CR5)))</f>
        <v>0.19554076547792318</v>
      </c>
      <c r="CQ45">
        <f aca="true" t="shared" si="59" ref="CQ45:CQ80">+(1+CP45)/(1-CP45)</f>
        <v>1.4861421364479517</v>
      </c>
      <c r="CR45">
        <f>+CQ45/CP5</f>
        <v>1.0000956503687428</v>
      </c>
      <c r="CS45">
        <f>+CS44+2</f>
        <v>10</v>
      </c>
      <c r="CT45">
        <f>+CR45+CT44</f>
        <v>1.0000956503687428</v>
      </c>
      <c r="CU45">
        <f>+IMABS(IMDIV(COMPLEX(CW$1-CV5,-CW5),COMPLEX(CW$1+CV5,CW5)))</f>
        <v>0.47445813119259217</v>
      </c>
      <c r="CV45">
        <f aca="true" t="shared" si="60" ref="CV45:CV80">+(1+CU45)/(1-CU45)</f>
        <v>2.8055959357501314</v>
      </c>
      <c r="CW45">
        <f>+CV45/CU5</f>
        <v>0.999855999910952</v>
      </c>
      <c r="CX45">
        <f>+CX44+2</f>
        <v>10</v>
      </c>
      <c r="CY45">
        <f>+CW45+CY44</f>
        <v>0.999855999910952</v>
      </c>
      <c r="CZ45">
        <f>+IMABS(IMDIV(COMPLEX(DB$1-DA5,-DB5),COMPLEX(DB$1+DA5,DB5)))</f>
        <v>1</v>
      </c>
      <c r="DA45" t="e">
        <f aca="true" t="shared" si="61" ref="DA45:DA80">+(1+CZ45)/(1-CZ45)</f>
        <v>#DIV/0!</v>
      </c>
      <c r="DB45" t="e">
        <f>+DA45/CZ5</f>
        <v>#DIV/0!</v>
      </c>
      <c r="DC45">
        <f>+DC44+2</f>
        <v>10</v>
      </c>
      <c r="DD45" t="e">
        <f>+DB45+DD44</f>
        <v>#DIV/0!</v>
      </c>
      <c r="DI45">
        <f>+IMABS(IMDIV(COMPLEX(DK$1-DJ5,-DK5),COMPLEX(DK$1+DJ5,DK5)))</f>
        <v>0.5971454613222444</v>
      </c>
      <c r="DJ45">
        <f aca="true" t="shared" si="62" ref="DJ45:DJ80">+(1+DI45)/(1-DI45)</f>
        <v>3.964571099445414</v>
      </c>
      <c r="DK45">
        <f>+DJ45/DI5</f>
        <v>0.9998918283594992</v>
      </c>
      <c r="DL45">
        <f>+DL44+2</f>
        <v>10</v>
      </c>
      <c r="DM45">
        <f>+DK45+DM44</f>
        <v>0.9998918283594992</v>
      </c>
      <c r="DN45">
        <f>+IMABS(IMDIV(COMPLEX(DP$1-DO5,-DP5),COMPLEX(DP$1+DO5,DP5)))</f>
        <v>1</v>
      </c>
      <c r="DO45" t="e">
        <f aca="true" t="shared" si="63" ref="DO45:DO80">+(1+DN45)/(1-DN45)</f>
        <v>#DIV/0!</v>
      </c>
      <c r="DP45" t="e">
        <f>+DO45/DN5</f>
        <v>#DIV/0!</v>
      </c>
      <c r="DQ45">
        <f>+DQ44+2</f>
        <v>10</v>
      </c>
      <c r="DR45" t="e">
        <f>+DP45+DR44</f>
        <v>#DIV/0!</v>
      </c>
      <c r="DS45">
        <f>+IMABS(IMDIV(COMPLEX(DU$1-DT5,-DU5),COMPLEX(DU$1+DT5,DU5)))</f>
        <v>0.5971454613222444</v>
      </c>
      <c r="DT45">
        <f aca="true" t="shared" si="64" ref="DT45:DT80">+(1+DS45)/(1-DS45)</f>
        <v>3.964571099445414</v>
      </c>
      <c r="DU45">
        <f>+DT45/DS5</f>
        <v>0.9998918283594992</v>
      </c>
      <c r="DV45">
        <f>+DV44+2</f>
        <v>10</v>
      </c>
      <c r="DW45">
        <f>+DU45+DW44</f>
        <v>0.9998918283594992</v>
      </c>
      <c r="DX45">
        <f>+IMABS(IMDIV(COMPLEX(DZ$1-DY5,-DZ5),COMPLEX(DZ$1+DY5,DZ5)))</f>
        <v>0.6163668722022179</v>
      </c>
      <c r="DY45">
        <f aca="true" t="shared" si="65" ref="DY45:DY80">+(1+DX45)/(1-DX45)</f>
        <v>4.213314114661717</v>
      </c>
      <c r="DZ45">
        <f>+DY45/DX5</f>
        <v>1.0000745584290807</v>
      </c>
      <c r="EA45">
        <f>+EA44+2</f>
        <v>10</v>
      </c>
      <c r="EB45">
        <f>+DZ45+EB44</f>
        <v>1.0000745584290807</v>
      </c>
    </row>
    <row r="46" spans="5:132" ht="12.75">
      <c r="E46">
        <f>+IMABS(IMDIV(COMPLEX(G$1-F6,-G6),COMPLEX(G$1+F6,G6)))</f>
        <v>0.2946916051567956</v>
      </c>
      <c r="F46">
        <f t="shared" si="39"/>
        <v>1.8356390121297446</v>
      </c>
      <c r="G46">
        <f aca="true" t="shared" si="66" ref="G46:G52">+F46/E6</f>
        <v>1.0003482354930489</v>
      </c>
      <c r="H46">
        <f aca="true" t="shared" si="67" ref="H46:H52">+H45+2</f>
        <v>12</v>
      </c>
      <c r="I46">
        <f aca="true" t="shared" si="68" ref="I46:I80">+G46+I45</f>
        <v>2.0004211631931677</v>
      </c>
      <c r="N46">
        <f>4*AB5*AC1</f>
        <v>66744</v>
      </c>
      <c r="Q46">
        <f>+IMABS(IMDIV(COMPLEX(S$1-R6,-S6),COMPLEX(S$1+R6,S6)))</f>
        <v>0.17183331875300117</v>
      </c>
      <c r="R46">
        <f t="shared" si="40"/>
        <v>1.4149727890387136</v>
      </c>
      <c r="S46">
        <f aca="true" t="shared" si="69" ref="S46:S80">+R46/Q6</f>
        <v>0.9999807696386668</v>
      </c>
      <c r="T46">
        <f aca="true" t="shared" si="70" ref="T46:T80">+T45+2</f>
        <v>12</v>
      </c>
      <c r="U46">
        <f aca="true" t="shared" si="71" ref="U46:U80">+S46+U45</f>
        <v>2.0002558708966425</v>
      </c>
      <c r="V46">
        <f>+IMABS(IMDIV(COMPLEX(X$1-W6,-X6),COMPLEX(X$1+W6,X6)))</f>
        <v>0.5694218145064736</v>
      </c>
      <c r="W46">
        <f t="shared" si="41"/>
        <v>3.6449171541461407</v>
      </c>
      <c r="X46">
        <f t="shared" si="42"/>
        <v>0.9999772713706833</v>
      </c>
      <c r="Y46">
        <f t="shared" si="43"/>
        <v>12</v>
      </c>
      <c r="Z46">
        <f aca="true" t="shared" si="72" ref="Z46:Z80">+X46+Z45</f>
        <v>1.9998031272029682</v>
      </c>
      <c r="AA46">
        <f>+IMABS(IMDIV(COMPLEX(AC$1-AB6,-AC6),COMPLEX(AC$1+AB6,AC6)))</f>
        <v>0.6643762821618884</v>
      </c>
      <c r="AB46">
        <f t="shared" si="44"/>
        <v>4.959054422264345</v>
      </c>
      <c r="AC46">
        <f t="shared" si="45"/>
        <v>1.0000109744433043</v>
      </c>
      <c r="AD46">
        <f t="shared" si="46"/>
        <v>12</v>
      </c>
      <c r="AE46">
        <f aca="true" t="shared" si="73" ref="AE46:AE80">+AC46+AE45</f>
        <v>1.999950720740362</v>
      </c>
      <c r="AF46">
        <f>+IMABS(IMDIV(COMPLEX(AH$1-AG6,-AH6),COMPLEX(AH$1+AG6,AH6)))</f>
        <v>0.3429590848694554</v>
      </c>
      <c r="AG46">
        <f t="shared" si="47"/>
        <v>2.0439504663155246</v>
      </c>
      <c r="AH46">
        <f aca="true" t="shared" si="74" ref="AH46:AH80">+AG46/AF6</f>
        <v>0.9999757662991803</v>
      </c>
      <c r="AI46">
        <f aca="true" t="shared" si="75" ref="AI46:AI80">+AI45+2</f>
        <v>12</v>
      </c>
      <c r="AJ46">
        <f aca="true" t="shared" si="76" ref="AJ46:AJ80">+AH46+AJ45</f>
        <v>2.0001395593701856</v>
      </c>
      <c r="AO46">
        <f>+IMABS(IMDIV(COMPLEX(AQ$1-AP6,-AQ6),COMPLEX(AQ$1+AP6,AQ6)))</f>
        <v>0.43596162913717623</v>
      </c>
      <c r="AP46">
        <f t="shared" si="48"/>
        <v>2.54585805384224</v>
      </c>
      <c r="AQ46">
        <f t="shared" si="49"/>
        <v>0.9999442473850119</v>
      </c>
      <c r="AR46">
        <f t="shared" si="50"/>
        <v>12</v>
      </c>
      <c r="AS46">
        <f aca="true" t="shared" si="77" ref="AS46:AS80">+AQ46+AS45</f>
        <v>2.00021177317715</v>
      </c>
      <c r="AT46">
        <f>+IMABS(IMDIV(COMPLEX(AV$1-AU6,-AV6),COMPLEX(AV$1+AU6,AV6)))</f>
        <v>0.3024781138212284</v>
      </c>
      <c r="AU46">
        <f t="shared" si="51"/>
        <v>1.8672935425103057</v>
      </c>
      <c r="AV46">
        <f aca="true" t="shared" si="78" ref="AV46:AV80">+AU46/AT6</f>
        <v>1.0001572268400138</v>
      </c>
      <c r="AW46">
        <f aca="true" t="shared" si="79" ref="AW46:AW80">+AW45+2</f>
        <v>12</v>
      </c>
      <c r="AX46">
        <f aca="true" t="shared" si="80" ref="AX46:AX80">+AV46+AX45</f>
        <v>1.9999506751182141</v>
      </c>
      <c r="AY46">
        <f>+IMABS(IMDIV(COMPLEX(BA$1-AZ6,-BA6),COMPLEX(BA$1+AZ6,BA6)))</f>
        <v>0.1451431511659611</v>
      </c>
      <c r="AZ46">
        <f t="shared" si="52"/>
        <v>1.339572997195789</v>
      </c>
      <c r="BA46">
        <f aca="true" t="shared" si="81" ref="BA46:BA80">+AZ46/AY6</f>
        <v>1.0004279291977514</v>
      </c>
      <c r="BB46">
        <f aca="true" t="shared" si="82" ref="BB46:BB80">+BB45+2</f>
        <v>12</v>
      </c>
      <c r="BC46">
        <f aca="true" t="shared" si="83" ref="BC46:BC80">+BA46+BC45</f>
        <v>2.000667223265849</v>
      </c>
      <c r="BD46">
        <f>+IMABS(IMDIV(COMPLEX(BF$1-BE6,-BF6),COMPLEX(BF$1+BE6,BF6)))</f>
        <v>0.66345390973501</v>
      </c>
      <c r="BE46">
        <f t="shared" si="53"/>
        <v>4.942722431941603</v>
      </c>
      <c r="BF46">
        <f aca="true" t="shared" si="84" ref="BF46:BF80">+BE46/BD6</f>
        <v>0.9999438462354043</v>
      </c>
      <c r="BG46">
        <f aca="true" t="shared" si="85" ref="BG46:BG80">+BG45+2</f>
        <v>12</v>
      </c>
      <c r="BH46">
        <f aca="true" t="shared" si="86" ref="BH46:BH80">+BF46+BH45</f>
        <v>1.999840034034605</v>
      </c>
      <c r="BM46">
        <f>+IMABS(IMDIV(COMPLEX(BO$1-BN6,-BO6),COMPLEX(BO$1+BN6,BO6)))</f>
        <v>0.5269763942701423</v>
      </c>
      <c r="BN46">
        <f t="shared" si="54"/>
        <v>3.2281187995133456</v>
      </c>
      <c r="BO46">
        <f aca="true" t="shared" si="87" ref="BO46:BO80">+BN46/BM6</f>
        <v>1.0000368028232174</v>
      </c>
      <c r="BP46">
        <f aca="true" t="shared" si="88" ref="BP46:BP80">+BP45+2</f>
        <v>12</v>
      </c>
      <c r="BQ46">
        <f aca="true" t="shared" si="89" ref="BQ46:BQ80">+BO46+BQ45</f>
        <v>1.9999078322485753</v>
      </c>
      <c r="BR46">
        <f>+IMABS(IMDIV(COMPLEX(BT$1-BS6,-BT6),COMPLEX(BT$1+BS6,BT6)))</f>
        <v>0.9006281913205769</v>
      </c>
      <c r="BS46">
        <f t="shared" si="55"/>
        <v>19.126432502120092</v>
      </c>
      <c r="BT46">
        <f aca="true" t="shared" si="90" ref="BT46:BT80">+BS46/BR6</f>
        <v>0.9998135129179349</v>
      </c>
      <c r="BU46">
        <f aca="true" t="shared" si="91" ref="BU46:BU80">+BU45+2</f>
        <v>12</v>
      </c>
      <c r="BV46">
        <f aca="true" t="shared" si="92" ref="BV46:BV80">+BT46+BV45</f>
        <v>1.9995253434959817</v>
      </c>
      <c r="BW46">
        <f>+IMABS(IMDIV(COMPLEX(BY$1-BX6,-BY6),COMPLEX(BY$1+BX6,BY6)))</f>
        <v>0.750013069230661</v>
      </c>
      <c r="BX46">
        <f t="shared" si="56"/>
        <v>7.0004182372453085</v>
      </c>
      <c r="BY46">
        <f aca="true" t="shared" si="93" ref="BY46:BY80">+BX46/BW6</f>
        <v>0.9999169029060575</v>
      </c>
      <c r="BZ46">
        <f aca="true" t="shared" si="94" ref="BZ46:BZ80">+BZ45+2</f>
        <v>12</v>
      </c>
      <c r="CA46">
        <f aca="true" t="shared" si="95" ref="CA46:CA80">+BY46+CA45</f>
        <v>1.9999119884345513</v>
      </c>
      <c r="CB46">
        <f>+IMABS(IMDIV(COMPLEX(CD$1-CC6,-CD6),COMPLEX(CD$1+CC6,CD6)))</f>
        <v>0.472917008472379</v>
      </c>
      <c r="CC46">
        <f t="shared" si="57"/>
        <v>2.7944688638187505</v>
      </c>
      <c r="CD46">
        <f aca="true" t="shared" si="96" ref="CD46:CD80">+CC46/CB6</f>
        <v>1.000167810958751</v>
      </c>
      <c r="CE46">
        <f aca="true" t="shared" si="97" ref="CE46:CE80">+CE45+2</f>
        <v>12</v>
      </c>
      <c r="CF46">
        <f aca="true" t="shared" si="98" ref="CF46:CF80">+CD46+CF45</f>
        <v>2.000045860483364</v>
      </c>
      <c r="CI46">
        <v>-5</v>
      </c>
      <c r="CK46">
        <f>+IMABS(IMDIV(COMPLEX(CM$1-CL6,-CM6),COMPLEX(CM$1+CL6,CM6)))</f>
        <v>0.8299000009443005</v>
      </c>
      <c r="CL46">
        <f t="shared" si="58"/>
        <v>10.757789600840015</v>
      </c>
      <c r="CM46">
        <f aca="true" t="shared" si="99" ref="CM46:CM80">+CL46/CK6</f>
        <v>0.9998874989162575</v>
      </c>
      <c r="CN46">
        <f aca="true" t="shared" si="100" ref="CN46:CN80">+CN45+2</f>
        <v>12</v>
      </c>
      <c r="CO46">
        <f aca="true" t="shared" si="101" ref="CO46:CO80">+CM46+CO45</f>
        <v>2.000001587331963</v>
      </c>
      <c r="CP46">
        <f>+IMABS(IMDIV(COMPLEX(CR$1-CQ6,-CR6),COMPLEX(CR$1+CQ6,CR6)))</f>
        <v>0.21651796605152257</v>
      </c>
      <c r="CQ46">
        <f t="shared" si="59"/>
        <v>1.5527069075479556</v>
      </c>
      <c r="CR46">
        <f aca="true" t="shared" si="102" ref="CR46:CR80">+CQ46/CP6</f>
        <v>0.9998112733727982</v>
      </c>
      <c r="CS46">
        <f aca="true" t="shared" si="103" ref="CS46:CS80">+CS45+2</f>
        <v>12</v>
      </c>
      <c r="CT46">
        <f aca="true" t="shared" si="104" ref="CT46:CT80">+CR46+CT45</f>
        <v>1.999906923741541</v>
      </c>
      <c r="CU46">
        <f>+IMABS(IMDIV(COMPLEX(CW$1-CV6,-CW6),COMPLEX(CW$1+CV6,CW6)))</f>
        <v>0.3105870017979547</v>
      </c>
      <c r="CV46">
        <f t="shared" si="60"/>
        <v>1.9010187002796581</v>
      </c>
      <c r="CW46">
        <f aca="true" t="shared" si="105" ref="CW46:CW80">+CV46/CU6</f>
        <v>1.0000098370750437</v>
      </c>
      <c r="CX46">
        <f aca="true" t="shared" si="106" ref="CX46:CX80">+CX45+2</f>
        <v>12</v>
      </c>
      <c r="CY46">
        <f aca="true" t="shared" si="107" ref="CY46:CY80">+CW46+CY45</f>
        <v>1.9998658369859956</v>
      </c>
      <c r="CZ46">
        <f>+IMABS(IMDIV(COMPLEX(DB$1-DA6,-DB6),COMPLEX(DB$1+DA6,DB6)))</f>
        <v>1</v>
      </c>
      <c r="DA46" t="e">
        <f t="shared" si="61"/>
        <v>#DIV/0!</v>
      </c>
      <c r="DB46" t="e">
        <f aca="true" t="shared" si="108" ref="DB46:DB80">+DA46/CZ6</f>
        <v>#DIV/0!</v>
      </c>
      <c r="DC46">
        <f aca="true" t="shared" si="109" ref="DC46:DC80">+DC45+2</f>
        <v>12</v>
      </c>
      <c r="DD46" t="e">
        <f aca="true" t="shared" si="110" ref="DD46:DD80">+DB46+DD45</f>
        <v>#DIV/0!</v>
      </c>
      <c r="DI46">
        <f>+IMABS(IMDIV(COMPLEX(DK$1-DJ6,-DK6),COMPLEX(DK$1+DJ6,DK6)))</f>
        <v>0.4363741171377351</v>
      </c>
      <c r="DJ46">
        <f t="shared" si="62"/>
        <v>2.5484530799816847</v>
      </c>
      <c r="DK46">
        <f aca="true" t="shared" si="111" ref="DK46:DK80">+DJ46/DI6</f>
        <v>0.9997854374192565</v>
      </c>
      <c r="DL46">
        <f aca="true" t="shared" si="112" ref="DL46:DL80">+DL45+2</f>
        <v>12</v>
      </c>
      <c r="DM46">
        <f aca="true" t="shared" si="113" ref="DM46:DM80">+DK46+DM45</f>
        <v>1.9996772657787556</v>
      </c>
      <c r="DN46">
        <f>+IMABS(IMDIV(COMPLEX(DP$1-DO6,-DP6),COMPLEX(DP$1+DO6,DP6)))</f>
        <v>1</v>
      </c>
      <c r="DO46" t="e">
        <f t="shared" si="63"/>
        <v>#DIV/0!</v>
      </c>
      <c r="DP46" t="e">
        <f aca="true" t="shared" si="114" ref="DP46:DP80">+DO46/DN6</f>
        <v>#DIV/0!</v>
      </c>
      <c r="DQ46">
        <f aca="true" t="shared" si="115" ref="DQ46:DQ80">+DQ45+2</f>
        <v>12</v>
      </c>
      <c r="DR46" t="e">
        <f aca="true" t="shared" si="116" ref="DR46:DR80">+DP46+DR45</f>
        <v>#DIV/0!</v>
      </c>
      <c r="DS46">
        <f>+IMABS(IMDIV(COMPLEX(DU$1-DT6,-DU6),COMPLEX(DU$1+DT6,DU6)))</f>
        <v>0.4363741171377351</v>
      </c>
      <c r="DT46">
        <f t="shared" si="64"/>
        <v>2.5484530799816847</v>
      </c>
      <c r="DU46">
        <f aca="true" t="shared" si="117" ref="DU46:DU80">+DT46/DS6</f>
        <v>0.9997854374192565</v>
      </c>
      <c r="DV46">
        <f aca="true" t="shared" si="118" ref="DV46:DV80">+DV45+2</f>
        <v>12</v>
      </c>
      <c r="DW46">
        <f aca="true" t="shared" si="119" ref="DW46:DW80">+DU46+DW45</f>
        <v>1.9996772657787556</v>
      </c>
      <c r="DX46">
        <f>+IMABS(IMDIV(COMPLEX(DZ$1-DY6,-DZ6),COMPLEX(DZ$1+DY6,DZ6)))</f>
        <v>0.4646267097602729</v>
      </c>
      <c r="DY46">
        <f t="shared" si="65"/>
        <v>2.7357112064825815</v>
      </c>
      <c r="DZ46">
        <f aca="true" t="shared" si="120" ref="DZ46:DZ80">+DY46/DX6</f>
        <v>1.0002600389333023</v>
      </c>
      <c r="EA46">
        <f aca="true" t="shared" si="121" ref="EA46:EA80">+EA45+2</f>
        <v>12</v>
      </c>
      <c r="EB46">
        <f aca="true" t="shared" si="122" ref="EB46:EB80">+DZ46+EB45</f>
        <v>2.000334597362383</v>
      </c>
    </row>
    <row r="47" spans="5:132" ht="12.75">
      <c r="E47">
        <f>+IMABS(IMDIV(COMPLEX(G$1-F7,-G7),COMPLEX(G$1+F7,G7)))</f>
        <v>0.1952591817923767</v>
      </c>
      <c r="F47">
        <f t="shared" si="39"/>
        <v>1.485272220259119</v>
      </c>
      <c r="G47">
        <f t="shared" si="66"/>
        <v>1.000183313305804</v>
      </c>
      <c r="H47">
        <f t="shared" si="67"/>
        <v>14</v>
      </c>
      <c r="I47">
        <f t="shared" si="68"/>
        <v>3.000604476498972</v>
      </c>
      <c r="N47">
        <f>+N46/N45</f>
        <v>0.5129141313894976</v>
      </c>
      <c r="Q47">
        <f>+IMABS(IMDIV(COMPLEX(S$1-R7,-S7),COMPLEX(S$1+R7,S7)))</f>
        <v>0.44016492954236863</v>
      </c>
      <c r="R47">
        <f t="shared" si="40"/>
        <v>2.572480727877803</v>
      </c>
      <c r="S47">
        <f t="shared" si="69"/>
        <v>1.0001869081951023</v>
      </c>
      <c r="T47">
        <f t="shared" si="70"/>
        <v>14</v>
      </c>
      <c r="U47">
        <f t="shared" si="71"/>
        <v>3.0004427790917445</v>
      </c>
      <c r="V47">
        <f>+IMABS(IMDIV(COMPLEX(X$1-W7,-X7),COMPLEX(X$1+W7,X7)))</f>
        <v>0.5898525903470601</v>
      </c>
      <c r="W47">
        <f t="shared" si="41"/>
        <v>3.876295577954198</v>
      </c>
      <c r="X47">
        <f t="shared" si="42"/>
        <v>1.000076258502115</v>
      </c>
      <c r="Y47">
        <f t="shared" si="43"/>
        <v>14</v>
      </c>
      <c r="Z47">
        <f t="shared" si="72"/>
        <v>2.999879385705083</v>
      </c>
      <c r="AA47">
        <f>+IMABS(IMDIV(COMPLEX(AC$1-AB7,-AC7),COMPLEX(AC$1+AB7,AC7)))</f>
        <v>0.6164494845982724</v>
      </c>
      <c r="AB47">
        <f t="shared" si="44"/>
        <v>4.214437002920507</v>
      </c>
      <c r="AC47">
        <f t="shared" si="45"/>
        <v>1.0005785856886293</v>
      </c>
      <c r="AD47">
        <f t="shared" si="46"/>
        <v>14</v>
      </c>
      <c r="AE47">
        <f t="shared" si="73"/>
        <v>3.0005293064289913</v>
      </c>
      <c r="AF47">
        <f>+IMABS(IMDIV(COMPLEX(AH$1-AG7,-AH7),COMPLEX(AH$1+AG7,AH7)))</f>
        <v>0.32543271033940013</v>
      </c>
      <c r="AG47">
        <f t="shared" si="47"/>
        <v>1.964863595752286</v>
      </c>
      <c r="AH47">
        <f t="shared" si="74"/>
        <v>0.9999305830800437</v>
      </c>
      <c r="AI47">
        <f t="shared" si="75"/>
        <v>14</v>
      </c>
      <c r="AJ47">
        <f t="shared" si="76"/>
        <v>3.0000701424502294</v>
      </c>
      <c r="AO47">
        <f>+IMABS(IMDIV(COMPLEX(AQ$1-AP7,-AQ7),COMPLEX(AQ$1+AP7,AQ7)))</f>
        <v>0.4019252501707917</v>
      </c>
      <c r="AP47">
        <f t="shared" si="48"/>
        <v>2.344063598356457</v>
      </c>
      <c r="AQ47">
        <f t="shared" si="49"/>
        <v>0.9996006816019006</v>
      </c>
      <c r="AR47">
        <f t="shared" si="50"/>
        <v>14</v>
      </c>
      <c r="AS47">
        <f t="shared" si="77"/>
        <v>2.999812454779051</v>
      </c>
      <c r="AT47">
        <f>+IMABS(IMDIV(COMPLEX(AV$1-AU7,-AV7),COMPLEX(AV$1+AU7,AV7)))</f>
        <v>0.2517903981531684</v>
      </c>
      <c r="AU47">
        <f t="shared" si="51"/>
        <v>1.6730477596963884</v>
      </c>
      <c r="AV47">
        <f t="shared" si="78"/>
        <v>1.0000285473379489</v>
      </c>
      <c r="AW47">
        <f t="shared" si="79"/>
        <v>14</v>
      </c>
      <c r="AX47">
        <f t="shared" si="80"/>
        <v>2.999979222456163</v>
      </c>
      <c r="AY47">
        <f>+IMABS(IMDIV(COMPLEX(BA$1-AZ7,-BA7),COMPLEX(BA$1+AZ7,BA7)))</f>
        <v>0.15231335793218378</v>
      </c>
      <c r="AZ47">
        <f t="shared" si="52"/>
        <v>1.3593624114699652</v>
      </c>
      <c r="BA47">
        <f t="shared" si="81"/>
        <v>1.0002666751066704</v>
      </c>
      <c r="BB47">
        <f t="shared" si="82"/>
        <v>14</v>
      </c>
      <c r="BC47">
        <f t="shared" si="83"/>
        <v>3.0009338983725193</v>
      </c>
      <c r="BD47">
        <f>+IMABS(IMDIV(COMPLEX(BF$1-BE7,-BF7),COMPLEX(BF$1+BE7,BF7)))</f>
        <v>0.6204414106700002</v>
      </c>
      <c r="BE47">
        <f t="shared" si="53"/>
        <v>4.2692787259285</v>
      </c>
      <c r="BF47">
        <f t="shared" si="84"/>
        <v>1.0000652906836496</v>
      </c>
      <c r="BG47">
        <f t="shared" si="85"/>
        <v>14</v>
      </c>
      <c r="BH47">
        <f t="shared" si="86"/>
        <v>2.9999053247182546</v>
      </c>
      <c r="BM47">
        <f>+IMABS(IMDIV(COMPLEX(BO$1-BN7,-BO7),COMPLEX(BO$1+BN7,BO7)))</f>
        <v>0.3237482825506795</v>
      </c>
      <c r="BN47">
        <f t="shared" si="54"/>
        <v>1.9574786257749999</v>
      </c>
      <c r="BO47">
        <f t="shared" si="87"/>
        <v>0.9997337210291113</v>
      </c>
      <c r="BP47">
        <f t="shared" si="88"/>
        <v>14</v>
      </c>
      <c r="BQ47">
        <f t="shared" si="89"/>
        <v>2.9996415532776863</v>
      </c>
      <c r="BR47">
        <f>+IMABS(IMDIV(COMPLEX(BT$1-BS7,-BT7),COMPLEX(BT$1+BS7,BT7)))</f>
        <v>0.8895693188715483</v>
      </c>
      <c r="BS47">
        <f t="shared" si="55"/>
        <v>17.110908848543854</v>
      </c>
      <c r="BT47">
        <f t="shared" si="90"/>
        <v>0.9999946729322572</v>
      </c>
      <c r="BU47">
        <f t="shared" si="91"/>
        <v>14</v>
      </c>
      <c r="BV47">
        <f t="shared" si="92"/>
        <v>2.9995200164282387</v>
      </c>
      <c r="BW47">
        <f>+IMABS(IMDIV(COMPLEX(BY$1-BX7,-BY7),COMPLEX(BY$1+BX7,BY7)))</f>
        <v>0.7244861072188068</v>
      </c>
      <c r="BX47">
        <f t="shared" si="56"/>
        <v>6.259162069146016</v>
      </c>
      <c r="BY47">
        <f t="shared" si="93"/>
        <v>0.999866145230993</v>
      </c>
      <c r="BZ47">
        <f t="shared" si="94"/>
        <v>14</v>
      </c>
      <c r="CA47">
        <f t="shared" si="95"/>
        <v>2.9997781336655445</v>
      </c>
      <c r="CB47">
        <f>+IMABS(IMDIV(COMPLEX(CD$1-CC7,-CD7),COMPLEX(CD$1+CC7,CD7)))</f>
        <v>0.06900405276409623</v>
      </c>
      <c r="CC47">
        <f t="shared" si="57"/>
        <v>1.1482370636928485</v>
      </c>
      <c r="CD47">
        <f t="shared" si="96"/>
        <v>1.0002065014746069</v>
      </c>
      <c r="CE47">
        <f t="shared" si="97"/>
        <v>14</v>
      </c>
      <c r="CF47">
        <f t="shared" si="98"/>
        <v>3.000252361957971</v>
      </c>
      <c r="CK47">
        <f>+IMABS(IMDIV(COMPLEX(CM$1-CL7,-CM7),COMPLEX(CM$1+CL7,CM7)))</f>
        <v>0.7122702641085054</v>
      </c>
      <c r="CL47">
        <f t="shared" si="58"/>
        <v>5.950967350674583</v>
      </c>
      <c r="CM47">
        <f t="shared" si="99"/>
        <v>0.9999945136404946</v>
      </c>
      <c r="CN47">
        <f t="shared" si="100"/>
        <v>14</v>
      </c>
      <c r="CO47">
        <f t="shared" si="101"/>
        <v>2.999996100972458</v>
      </c>
      <c r="CP47">
        <f>+IMABS(IMDIV(COMPLEX(CR$1-CQ7,-CR7),COMPLEX(CR$1+CQ7,CR7)))</f>
        <v>0.235053038190331</v>
      </c>
      <c r="CQ47">
        <f t="shared" si="59"/>
        <v>1.6145603549669787</v>
      </c>
      <c r="CR47">
        <f t="shared" si="102"/>
        <v>0.9997277739733614</v>
      </c>
      <c r="CS47">
        <f t="shared" si="103"/>
        <v>14</v>
      </c>
      <c r="CT47">
        <f t="shared" si="104"/>
        <v>2.999634697714902</v>
      </c>
      <c r="CU47">
        <f>+IMABS(IMDIV(COMPLEX(CW$1-CV7,-CW7),COMPLEX(CW$1+CV7,CW7)))</f>
        <v>0.20096893289168094</v>
      </c>
      <c r="CV47">
        <f t="shared" si="60"/>
        <v>1.5030315870420015</v>
      </c>
      <c r="CW47">
        <f t="shared" si="105"/>
        <v>1.000021015996009</v>
      </c>
      <c r="CX47">
        <f t="shared" si="106"/>
        <v>14</v>
      </c>
      <c r="CY47">
        <f t="shared" si="107"/>
        <v>2.9998868529820046</v>
      </c>
      <c r="CZ47">
        <f>+IMABS(IMDIV(COMPLEX(DB$1-DA7,-DB7),COMPLEX(DB$1+DA7,DB7)))</f>
        <v>1</v>
      </c>
      <c r="DA47" t="e">
        <f t="shared" si="61"/>
        <v>#DIV/0!</v>
      </c>
      <c r="DB47" t="e">
        <f t="shared" si="108"/>
        <v>#DIV/0!</v>
      </c>
      <c r="DC47">
        <f t="shared" si="109"/>
        <v>14</v>
      </c>
      <c r="DD47" t="e">
        <f t="shared" si="110"/>
        <v>#DIV/0!</v>
      </c>
      <c r="DI47">
        <f>+IMABS(IMDIV(COMPLEX(DK$1-DJ7,-DK7),COMPLEX(DK$1+DJ7,DK7)))</f>
        <v>0.32515922105174044</v>
      </c>
      <c r="DJ47">
        <f t="shared" si="62"/>
        <v>1.9636620405734864</v>
      </c>
      <c r="DK47">
        <f t="shared" si="111"/>
        <v>0.9998279228989239</v>
      </c>
      <c r="DL47">
        <f t="shared" si="112"/>
        <v>14</v>
      </c>
      <c r="DM47">
        <f t="shared" si="113"/>
        <v>2.9995051886776793</v>
      </c>
      <c r="DN47">
        <f>+IMABS(IMDIV(COMPLEX(DP$1-DO7,-DP7),COMPLEX(DP$1+DO7,DP7)))</f>
        <v>1</v>
      </c>
      <c r="DO47" t="e">
        <f t="shared" si="63"/>
        <v>#DIV/0!</v>
      </c>
      <c r="DP47" t="e">
        <f t="shared" si="114"/>
        <v>#DIV/0!</v>
      </c>
      <c r="DQ47">
        <f t="shared" si="115"/>
        <v>14</v>
      </c>
      <c r="DR47" t="e">
        <f t="shared" si="116"/>
        <v>#DIV/0!</v>
      </c>
      <c r="DS47">
        <f>+IMABS(IMDIV(COMPLEX(DU$1-DT7,-DU7),COMPLEX(DU$1+DT7,DU7)))</f>
        <v>0.32515922105174044</v>
      </c>
      <c r="DT47">
        <f t="shared" si="64"/>
        <v>1.9636620405734864</v>
      </c>
      <c r="DU47">
        <f t="shared" si="117"/>
        <v>0.9998279228989239</v>
      </c>
      <c r="DV47">
        <f t="shared" si="118"/>
        <v>14</v>
      </c>
      <c r="DW47">
        <f t="shared" si="119"/>
        <v>2.9995051886776793</v>
      </c>
      <c r="DX47">
        <f>+IMABS(IMDIV(COMPLEX(DZ$1-DY7,-DZ7),COMPLEX(DZ$1+DY7,DZ7)))</f>
        <v>0.3267294333259674</v>
      </c>
      <c r="DY47">
        <f t="shared" si="65"/>
        <v>1.9705739401026128</v>
      </c>
      <c r="DZ47">
        <f t="shared" si="120"/>
        <v>0.9997838356684996</v>
      </c>
      <c r="EA47">
        <f t="shared" si="121"/>
        <v>14</v>
      </c>
      <c r="EB47">
        <f t="shared" si="122"/>
        <v>3.0001184330308828</v>
      </c>
    </row>
    <row r="48" spans="5:132" ht="12.75">
      <c r="E48">
        <f>+IMABS(IMDIV(COMPLEX(G$1-F8,-G8),COMPLEX(G$1+F8,G8)))</f>
        <v>0.1357747617063363</v>
      </c>
      <c r="F48">
        <f t="shared" si="39"/>
        <v>1.3142115172993827</v>
      </c>
      <c r="G48">
        <f t="shared" si="66"/>
        <v>1.0001609720695455</v>
      </c>
      <c r="H48">
        <f t="shared" si="67"/>
        <v>16</v>
      </c>
      <c r="I48">
        <f t="shared" si="68"/>
        <v>4.000765448568517</v>
      </c>
      <c r="N48">
        <f>10*LOG(N47)</f>
        <v>-2.8995533544402163</v>
      </c>
      <c r="Q48">
        <f>+IMABS(IMDIV(COMPLEX(S$1-R8,-S8),COMPLEX(S$1+R8,S8)))</f>
        <v>0.5215809367964113</v>
      </c>
      <c r="R48">
        <f t="shared" si="40"/>
        <v>3.1804354253938047</v>
      </c>
      <c r="S48">
        <f t="shared" si="69"/>
        <v>1.0001369262244668</v>
      </c>
      <c r="T48">
        <f t="shared" si="70"/>
        <v>16</v>
      </c>
      <c r="U48">
        <f t="shared" si="71"/>
        <v>4.000579705316211</v>
      </c>
      <c r="V48">
        <f>+IMABS(IMDIV(COMPLEX(X$1-W8,-X8),COMPLEX(X$1+W8,X8)))</f>
        <v>0.586749368711279</v>
      </c>
      <c r="W48">
        <f t="shared" si="41"/>
        <v>3.8396780272615807</v>
      </c>
      <c r="X48">
        <f t="shared" si="42"/>
        <v>0.9999161529327033</v>
      </c>
      <c r="Y48">
        <f t="shared" si="43"/>
        <v>16</v>
      </c>
      <c r="Z48">
        <f t="shared" si="72"/>
        <v>3.999795538637786</v>
      </c>
      <c r="AA48">
        <f>+IMABS(IMDIV(COMPLEX(AC$1-AB8,-AC8),COMPLEX(AC$1+AB8,AC8)))</f>
        <v>0.5589494569181725</v>
      </c>
      <c r="AB48">
        <f t="shared" si="44"/>
        <v>3.534627677873515</v>
      </c>
      <c r="AC48">
        <f t="shared" si="45"/>
        <v>1.000177611169642</v>
      </c>
      <c r="AD48">
        <f t="shared" si="46"/>
        <v>16</v>
      </c>
      <c r="AE48">
        <f t="shared" si="73"/>
        <v>4.000706917598634</v>
      </c>
      <c r="AF48">
        <f>+IMABS(IMDIV(COMPLEX(AH$1-AG8,-AH8),COMPLEX(AH$1+AG8,AH8)))</f>
        <v>0.30137493713795876</v>
      </c>
      <c r="AG48">
        <f t="shared" si="47"/>
        <v>1.862765890199596</v>
      </c>
      <c r="AH48">
        <f t="shared" si="74"/>
        <v>0.9998743371978508</v>
      </c>
      <c r="AI48">
        <f t="shared" si="75"/>
        <v>16</v>
      </c>
      <c r="AJ48">
        <f t="shared" si="76"/>
        <v>3.99994447964808</v>
      </c>
      <c r="AO48">
        <f>+IMABS(IMDIV(COMPLEX(AQ$1-AP8,-AQ8),COMPLEX(AQ$1+AP8,AQ8)))</f>
        <v>0.37250165743882135</v>
      </c>
      <c r="AP48">
        <f t="shared" si="48"/>
        <v>2.1872594146414146</v>
      </c>
      <c r="AQ48">
        <f t="shared" si="49"/>
        <v>1.0001186166627412</v>
      </c>
      <c r="AR48">
        <f t="shared" si="50"/>
        <v>16</v>
      </c>
      <c r="AS48">
        <f t="shared" si="77"/>
        <v>3.999931071441792</v>
      </c>
      <c r="AT48">
        <f>+IMABS(IMDIV(COMPLEX(AV$1-AU8,-AV8),COMPLEX(AV$1+AU8,AV8)))</f>
        <v>0.23805258486124398</v>
      </c>
      <c r="AU48">
        <f t="shared" si="51"/>
        <v>1.6248530545061117</v>
      </c>
      <c r="AV48">
        <f t="shared" si="78"/>
        <v>0.9999095720037611</v>
      </c>
      <c r="AW48">
        <f t="shared" si="79"/>
        <v>16</v>
      </c>
      <c r="AX48">
        <f t="shared" si="80"/>
        <v>3.999888794459924</v>
      </c>
      <c r="AY48">
        <f>+IMABS(IMDIV(COMPLEX(BA$1-AZ8,-BA8),COMPLEX(BA$1+AZ8,BA8)))</f>
        <v>0.29319105530952266</v>
      </c>
      <c r="AZ48">
        <f t="shared" si="52"/>
        <v>1.8296189727421055</v>
      </c>
      <c r="BA48">
        <f t="shared" si="81"/>
        <v>1.000338421400823</v>
      </c>
      <c r="BB48">
        <f t="shared" si="82"/>
        <v>16</v>
      </c>
      <c r="BC48">
        <f t="shared" si="83"/>
        <v>4.001272319773342</v>
      </c>
      <c r="BD48">
        <f>+IMABS(IMDIV(COMPLEX(BF$1-BE8,-BF8),COMPLEX(BF$1+BE8,BF8)))</f>
        <v>0.5750873633096325</v>
      </c>
      <c r="BE48">
        <f t="shared" si="53"/>
        <v>3.7068498964350494</v>
      </c>
      <c r="BF48">
        <f t="shared" si="84"/>
        <v>1.0002293298529545</v>
      </c>
      <c r="BG48">
        <f t="shared" si="85"/>
        <v>16</v>
      </c>
      <c r="BH48">
        <f t="shared" si="86"/>
        <v>4.000134654571209</v>
      </c>
      <c r="BM48">
        <f>+IMABS(IMDIV(COMPLEX(BO$1-BN8,-BO8),COMPLEX(BO$1+BN8,BO8)))</f>
        <v>0.13930874803899215</v>
      </c>
      <c r="BN48">
        <f t="shared" si="54"/>
        <v>1.323713637664121</v>
      </c>
      <c r="BO48">
        <f t="shared" si="87"/>
        <v>0.9997837142478254</v>
      </c>
      <c r="BP48">
        <f t="shared" si="88"/>
        <v>16</v>
      </c>
      <c r="BQ48">
        <f t="shared" si="89"/>
        <v>3.9994252675255115</v>
      </c>
      <c r="BR48">
        <f>+IMABS(IMDIV(COMPLEX(BT$1-BS8,-BT8),COMPLEX(BT$1+BS8,BT8)))</f>
        <v>0.8770695469701504</v>
      </c>
      <c r="BS48">
        <f t="shared" si="55"/>
        <v>15.269361665122684</v>
      </c>
      <c r="BT48">
        <f t="shared" si="90"/>
        <v>1.0000236862350307</v>
      </c>
      <c r="BU48">
        <f t="shared" si="91"/>
        <v>16</v>
      </c>
      <c r="BV48">
        <f t="shared" si="92"/>
        <v>3.9995437026632694</v>
      </c>
      <c r="BW48">
        <f>+IMABS(IMDIV(COMPLEX(BY$1-BX8,-BY8),COMPLEX(BY$1+BX8,BY8)))</f>
        <v>0.6957229766322982</v>
      </c>
      <c r="BX48">
        <f t="shared" si="56"/>
        <v>5.572957687912937</v>
      </c>
      <c r="BY48">
        <f t="shared" si="93"/>
        <v>0.9998130046488943</v>
      </c>
      <c r="BZ48">
        <f t="shared" si="94"/>
        <v>16</v>
      </c>
      <c r="CA48">
        <f t="shared" si="95"/>
        <v>3.9995911383144387</v>
      </c>
      <c r="CB48">
        <f>+IMABS(IMDIV(COMPLEX(CD$1-CC8,-CD8),COMPLEX(CD$1+CC8,CD8)))</f>
        <v>0.2700446659117624</v>
      </c>
      <c r="CC48">
        <f t="shared" si="57"/>
        <v>1.7398936710259565</v>
      </c>
      <c r="CD48">
        <f t="shared" si="96"/>
        <v>0.9999388913942279</v>
      </c>
      <c r="CE48">
        <f t="shared" si="97"/>
        <v>16</v>
      </c>
      <c r="CF48">
        <f t="shared" si="98"/>
        <v>4.000191253352199</v>
      </c>
      <c r="CI48">
        <v>20</v>
      </c>
      <c r="CK48">
        <f>+IMABS(IMDIV(COMPLEX(CM$1-CL8,-CM8),COMPLEX(CM$1+CL8,CM8)))</f>
        <v>0.6845207294592794</v>
      </c>
      <c r="CL48">
        <f t="shared" si="58"/>
        <v>5.339560746961501</v>
      </c>
      <c r="CM48">
        <f t="shared" si="99"/>
        <v>0.9999177428766857</v>
      </c>
      <c r="CN48">
        <f t="shared" si="100"/>
        <v>16</v>
      </c>
      <c r="CO48">
        <f t="shared" si="101"/>
        <v>3.9999138438491437</v>
      </c>
      <c r="CP48">
        <f>+IMABS(IMDIV(COMPLEX(CR$1-CQ8,-CR8),COMPLEX(CR$1+CQ8,CR8)))</f>
        <v>0.24966488395655742</v>
      </c>
      <c r="CQ48">
        <f t="shared" si="59"/>
        <v>1.6654756751171496</v>
      </c>
      <c r="CR48">
        <f t="shared" si="102"/>
        <v>0.9996852791819626</v>
      </c>
      <c r="CS48">
        <f t="shared" si="103"/>
        <v>16</v>
      </c>
      <c r="CT48">
        <f t="shared" si="104"/>
        <v>3.9993199768968646</v>
      </c>
      <c r="CU48">
        <f>+IMABS(IMDIV(COMPLEX(CW$1-CV8,-CW8),COMPLEX(CW$1+CV8,CW8)))</f>
        <v>0.1878301674914793</v>
      </c>
      <c r="CV48">
        <f t="shared" si="60"/>
        <v>1.4625391389171272</v>
      </c>
      <c r="CW48">
        <f t="shared" si="105"/>
        <v>0.9996849890069222</v>
      </c>
      <c r="CX48">
        <f t="shared" si="106"/>
        <v>16</v>
      </c>
      <c r="CY48">
        <f t="shared" si="107"/>
        <v>3.999571841988927</v>
      </c>
      <c r="CZ48">
        <f>+IMABS(IMDIV(COMPLEX(DB$1-DA8,-DB8),COMPLEX(DB$1+DA8,DB8)))</f>
        <v>1</v>
      </c>
      <c r="DA48" t="e">
        <f t="shared" si="61"/>
        <v>#DIV/0!</v>
      </c>
      <c r="DB48" t="e">
        <f t="shared" si="108"/>
        <v>#DIV/0!</v>
      </c>
      <c r="DC48">
        <f t="shared" si="109"/>
        <v>16</v>
      </c>
      <c r="DD48" t="e">
        <f t="shared" si="110"/>
        <v>#DIV/0!</v>
      </c>
      <c r="DI48">
        <f>+IMABS(IMDIV(COMPLEX(DK$1-DJ8,-DK8),COMPLEX(DK$1+DJ8,DK8)))</f>
        <v>0.2575714766480256</v>
      </c>
      <c r="DJ48">
        <f t="shared" si="62"/>
        <v>1.693862017814514</v>
      </c>
      <c r="DK48">
        <f t="shared" si="111"/>
        <v>0.9999185465256872</v>
      </c>
      <c r="DL48">
        <f t="shared" si="112"/>
        <v>16</v>
      </c>
      <c r="DM48">
        <f t="shared" si="113"/>
        <v>3.999423735203367</v>
      </c>
      <c r="DN48">
        <f>+IMABS(IMDIV(COMPLEX(DP$1-DO8,-DP8),COMPLEX(DP$1+DO8,DP8)))</f>
        <v>1</v>
      </c>
      <c r="DO48" t="e">
        <f t="shared" si="63"/>
        <v>#DIV/0!</v>
      </c>
      <c r="DP48" t="e">
        <f t="shared" si="114"/>
        <v>#DIV/0!</v>
      </c>
      <c r="DQ48">
        <f t="shared" si="115"/>
        <v>16</v>
      </c>
      <c r="DR48" t="e">
        <f t="shared" si="116"/>
        <v>#DIV/0!</v>
      </c>
      <c r="DS48">
        <f>+IMABS(IMDIV(COMPLEX(DU$1-DT8,-DU8),COMPLEX(DU$1+DT8,DU8)))</f>
        <v>0.2575714766480256</v>
      </c>
      <c r="DT48">
        <f t="shared" si="64"/>
        <v>1.693862017814514</v>
      </c>
      <c r="DU48">
        <f t="shared" si="117"/>
        <v>0.9999185465256872</v>
      </c>
      <c r="DV48">
        <f t="shared" si="118"/>
        <v>16</v>
      </c>
      <c r="DW48">
        <f t="shared" si="119"/>
        <v>3.999423735203367</v>
      </c>
      <c r="DX48">
        <f>+IMABS(IMDIV(COMPLEX(DZ$1-DY8,-DZ8),COMPLEX(DZ$1+DY8,DZ8)))</f>
        <v>0.3333113653052</v>
      </c>
      <c r="DY48">
        <f t="shared" si="65"/>
        <v>1.999901147130804</v>
      </c>
      <c r="DZ48">
        <f t="shared" si="120"/>
        <v>0.999950573565402</v>
      </c>
      <c r="EA48">
        <f t="shared" si="121"/>
        <v>16</v>
      </c>
      <c r="EB48">
        <f t="shared" si="122"/>
        <v>4.000069006596284</v>
      </c>
    </row>
    <row r="49" spans="5:132" ht="12.75">
      <c r="E49">
        <f>+IMABS(IMDIV(COMPLEX(G$1-F9,-G9),COMPLEX(G$1+F9,G9)))</f>
        <v>0.1385364454952874</v>
      </c>
      <c r="F49">
        <f t="shared" si="39"/>
        <v>1.321630427128022</v>
      </c>
      <c r="G49">
        <f t="shared" si="66"/>
        <v>0.9997204441210453</v>
      </c>
      <c r="H49">
        <f t="shared" si="67"/>
        <v>18</v>
      </c>
      <c r="I49">
        <f t="shared" si="68"/>
        <v>5.000485892689563</v>
      </c>
      <c r="N49">
        <f>+Z5+N48</f>
        <v>10.690446645559783</v>
      </c>
      <c r="Q49">
        <f>+IMABS(IMDIV(COMPLEX(S$1-R9,-S9),COMPLEX(S$1+R9,S9)))</f>
        <v>0.5401562626913841</v>
      </c>
      <c r="R49">
        <f t="shared" si="40"/>
        <v>3.3493035519101473</v>
      </c>
      <c r="S49">
        <f t="shared" si="69"/>
        <v>1.0000906395670788</v>
      </c>
      <c r="T49">
        <f t="shared" si="70"/>
        <v>18</v>
      </c>
      <c r="U49">
        <f t="shared" si="71"/>
        <v>5.000670344883289</v>
      </c>
      <c r="V49">
        <f>+IMABS(IMDIV(COMPLEX(X$1-W9,-X9),COMPLEX(X$1+W9,X9)))</f>
        <v>0.5718087188071116</v>
      </c>
      <c r="W49">
        <f t="shared" si="41"/>
        <v>3.670809724168706</v>
      </c>
      <c r="X49">
        <f t="shared" si="42"/>
        <v>0.9999481678476454</v>
      </c>
      <c r="Y49">
        <f t="shared" si="43"/>
        <v>18</v>
      </c>
      <c r="Z49">
        <f t="shared" si="72"/>
        <v>4.9997437064854315</v>
      </c>
      <c r="AA49">
        <f>+IMABS(IMDIV(COMPLEX(AC$1-AB9,-AC9),COMPLEX(AC$1+AB9,AC9)))</f>
        <v>0.49382207424706603</v>
      </c>
      <c r="AB49">
        <f t="shared" si="44"/>
        <v>2.951179809006927</v>
      </c>
      <c r="AC49">
        <f t="shared" si="45"/>
        <v>1.000060931550975</v>
      </c>
      <c r="AD49">
        <f t="shared" si="46"/>
        <v>18</v>
      </c>
      <c r="AE49">
        <f t="shared" si="73"/>
        <v>5.000767849149609</v>
      </c>
      <c r="AF49">
        <f>+IMABS(IMDIV(COMPLEX(AH$1-AG9,-AH9),COMPLEX(AH$1+AG9,AH9)))</f>
        <v>0.27611719972751264</v>
      </c>
      <c r="AG49">
        <f t="shared" si="47"/>
        <v>1.7628781886337828</v>
      </c>
      <c r="AH49">
        <f t="shared" si="74"/>
        <v>0.9999309067690203</v>
      </c>
      <c r="AI49">
        <f t="shared" si="75"/>
        <v>18</v>
      </c>
      <c r="AJ49">
        <f t="shared" si="76"/>
        <v>4.9998753864171</v>
      </c>
      <c r="AO49">
        <f>+IMABS(IMDIV(COMPLEX(AQ$1-AP9,-AQ9),COMPLEX(AQ$1+AP9,AQ9)))</f>
        <v>0.3494667732870181</v>
      </c>
      <c r="AP49">
        <f t="shared" si="48"/>
        <v>2.074400995788657</v>
      </c>
      <c r="AQ49">
        <f t="shared" si="49"/>
        <v>1.000193344160394</v>
      </c>
      <c r="AR49">
        <f t="shared" si="50"/>
        <v>18</v>
      </c>
      <c r="AS49">
        <f t="shared" si="77"/>
        <v>5.000124415602186</v>
      </c>
      <c r="AT49">
        <f>+IMABS(IMDIV(COMPLEX(AV$1-AU9,-AV9),COMPLEX(AV$1+AU9,AV9)))</f>
        <v>0.24855570014904546</v>
      </c>
      <c r="AU49">
        <f t="shared" si="51"/>
        <v>1.6615412484953185</v>
      </c>
      <c r="AV49">
        <f t="shared" si="78"/>
        <v>0.9997239762306369</v>
      </c>
      <c r="AW49">
        <f t="shared" si="79"/>
        <v>18</v>
      </c>
      <c r="AX49">
        <f t="shared" si="80"/>
        <v>4.999612770690561</v>
      </c>
      <c r="AY49">
        <f>+IMABS(IMDIV(COMPLEX(BA$1-AZ9,-BA9),COMPLEX(BA$1+AZ9,BA9)))</f>
        <v>0.3960731794717913</v>
      </c>
      <c r="AZ49">
        <f t="shared" si="52"/>
        <v>2.3116595124070707</v>
      </c>
      <c r="BA49">
        <f t="shared" si="81"/>
        <v>0.999852730279875</v>
      </c>
      <c r="BB49">
        <f t="shared" si="82"/>
        <v>18</v>
      </c>
      <c r="BC49">
        <f t="shared" si="83"/>
        <v>5.001125050053217</v>
      </c>
      <c r="BD49">
        <f>+IMABS(IMDIV(COMPLEX(BF$1-BE9,-BF9),COMPLEX(BF$1+BE9,BF9)))</f>
        <v>0.5279118476040668</v>
      </c>
      <c r="BE49">
        <f t="shared" si="53"/>
        <v>3.2364969123873086</v>
      </c>
      <c r="BF49">
        <f t="shared" si="84"/>
        <v>1.0001535575980558</v>
      </c>
      <c r="BG49">
        <f t="shared" si="85"/>
        <v>18</v>
      </c>
      <c r="BH49">
        <f t="shared" si="86"/>
        <v>5.000288212169265</v>
      </c>
      <c r="BM49">
        <f>+IMABS(IMDIV(COMPLEX(BO$1-BN9,-BO9),COMPLEX(BO$1+BN9,BO9)))</f>
        <v>0.09935149473365178</v>
      </c>
      <c r="BN49">
        <f t="shared" si="54"/>
        <v>1.2206221276174118</v>
      </c>
      <c r="BO49">
        <f t="shared" si="87"/>
        <v>0.9996905222091824</v>
      </c>
      <c r="BP49">
        <f t="shared" si="88"/>
        <v>18</v>
      </c>
      <c r="BQ49">
        <f t="shared" si="89"/>
        <v>4.999115789734694</v>
      </c>
      <c r="BR49">
        <f>+IMABS(IMDIV(COMPLEX(BT$1-BS9,-BT9),COMPLEX(BT$1+BS9,BT9)))</f>
        <v>0.8632153093191608</v>
      </c>
      <c r="BS49">
        <f t="shared" si="55"/>
        <v>13.621519338495386</v>
      </c>
      <c r="BT49">
        <f t="shared" si="90"/>
        <v>1.000038127780294</v>
      </c>
      <c r="BU49">
        <f t="shared" si="91"/>
        <v>18</v>
      </c>
      <c r="BV49">
        <f t="shared" si="92"/>
        <v>4.999581830443564</v>
      </c>
      <c r="BW49">
        <f>+IMABS(IMDIV(COMPLEX(BY$1-BX9,-BY9),COMPLEX(BY$1+BX9,BY9)))</f>
        <v>0.6635331993550247</v>
      </c>
      <c r="BX49">
        <f t="shared" si="56"/>
        <v>4.944122856002993</v>
      </c>
      <c r="BY49">
        <f t="shared" si="93"/>
        <v>1.0000248495151685</v>
      </c>
      <c r="BZ49">
        <f t="shared" si="94"/>
        <v>18</v>
      </c>
      <c r="CA49">
        <f t="shared" si="95"/>
        <v>4.999615987829607</v>
      </c>
      <c r="CB49">
        <f>+IMABS(IMDIV(COMPLEX(CD$1-CC9,-CD9),COMPLEX(CD$1+CC9,CD9)))</f>
        <v>0.2545227870718225</v>
      </c>
      <c r="CC49">
        <f t="shared" si="57"/>
        <v>1.682845250419061</v>
      </c>
      <c r="CD49">
        <f t="shared" si="96"/>
        <v>0.9999080513482239</v>
      </c>
      <c r="CE49">
        <f t="shared" si="97"/>
        <v>18</v>
      </c>
      <c r="CF49">
        <f t="shared" si="98"/>
        <v>5.000099304700423</v>
      </c>
      <c r="CI49">
        <v>20</v>
      </c>
      <c r="CK49">
        <f>+IMABS(IMDIV(COMPLEX(CM$1-CL9,-CM9),COMPLEX(CM$1+CL9,CM9)))</f>
        <v>0.6836233043566187</v>
      </c>
      <c r="CL49">
        <f t="shared" si="58"/>
        <v>5.321578129934048</v>
      </c>
      <c r="CM49">
        <f t="shared" si="99"/>
        <v>0.9999207309158301</v>
      </c>
      <c r="CN49">
        <f t="shared" si="100"/>
        <v>18</v>
      </c>
      <c r="CO49">
        <f t="shared" si="101"/>
        <v>4.999834574764974</v>
      </c>
      <c r="CP49">
        <f>+IMABS(IMDIV(COMPLEX(CR$1-CQ9,-CR9),COMPLEX(CR$1+CQ9,CR9)))</f>
        <v>0.2596265317546507</v>
      </c>
      <c r="CQ49">
        <f t="shared" si="59"/>
        <v>1.701339372330436</v>
      </c>
      <c r="CR49">
        <f t="shared" si="102"/>
        <v>1.000199513421773</v>
      </c>
      <c r="CS49">
        <f t="shared" si="103"/>
        <v>18</v>
      </c>
      <c r="CT49">
        <f t="shared" si="104"/>
        <v>4.9995194903186375</v>
      </c>
      <c r="CU49">
        <f>+IMABS(IMDIV(COMPLEX(CW$1-CV9,-CW9),COMPLEX(CW$1+CV9,CW9)))</f>
        <v>0.23446397136663663</v>
      </c>
      <c r="CV49">
        <f t="shared" si="60"/>
        <v>1.6125484956866163</v>
      </c>
      <c r="CW49">
        <f t="shared" si="105"/>
        <v>0.9997200841206548</v>
      </c>
      <c r="CX49">
        <f t="shared" si="106"/>
        <v>18</v>
      </c>
      <c r="CY49">
        <f t="shared" si="107"/>
        <v>4.999291926109581</v>
      </c>
      <c r="CZ49">
        <f>+IMABS(IMDIV(COMPLEX(DB$1-DA9,-DB9),COMPLEX(DB$1+DA9,DB9)))</f>
        <v>1</v>
      </c>
      <c r="DA49" t="e">
        <f t="shared" si="61"/>
        <v>#DIV/0!</v>
      </c>
      <c r="DB49" t="e">
        <f t="shared" si="108"/>
        <v>#DIV/0!</v>
      </c>
      <c r="DC49">
        <f t="shared" si="109"/>
        <v>18</v>
      </c>
      <c r="DD49" t="e">
        <f t="shared" si="110"/>
        <v>#DIV/0!</v>
      </c>
      <c r="DI49">
        <f>+IMABS(IMDIV(COMPLEX(DK$1-DJ9,-DK9),COMPLEX(DK$1+DJ9,DK9)))</f>
        <v>0.16853645105441328</v>
      </c>
      <c r="DJ49">
        <f t="shared" si="62"/>
        <v>1.4053970887073555</v>
      </c>
      <c r="DK49">
        <f t="shared" si="111"/>
        <v>0.9995711868473368</v>
      </c>
      <c r="DL49">
        <f t="shared" si="112"/>
        <v>18</v>
      </c>
      <c r="DM49">
        <f t="shared" si="113"/>
        <v>4.998994922050704</v>
      </c>
      <c r="DN49">
        <f>+IMABS(IMDIV(COMPLEX(DP$1-DO9,-DP9),COMPLEX(DP$1+DO9,DP9)))</f>
        <v>1</v>
      </c>
      <c r="DO49" t="e">
        <f t="shared" si="63"/>
        <v>#DIV/0!</v>
      </c>
      <c r="DP49" t="e">
        <f t="shared" si="114"/>
        <v>#DIV/0!</v>
      </c>
      <c r="DQ49">
        <f t="shared" si="115"/>
        <v>18</v>
      </c>
      <c r="DR49" t="e">
        <f t="shared" si="116"/>
        <v>#DIV/0!</v>
      </c>
      <c r="DS49">
        <f>+IMABS(IMDIV(COMPLEX(DU$1-DT9,-DU9),COMPLEX(DU$1+DT9,DU9)))</f>
        <v>0.16853645105441328</v>
      </c>
      <c r="DT49">
        <f t="shared" si="64"/>
        <v>1.4053970887073555</v>
      </c>
      <c r="DU49">
        <f t="shared" si="117"/>
        <v>0.9995711868473368</v>
      </c>
      <c r="DV49">
        <f t="shared" si="118"/>
        <v>18</v>
      </c>
      <c r="DW49">
        <f t="shared" si="119"/>
        <v>4.998994922050704</v>
      </c>
      <c r="DX49">
        <f>+IMABS(IMDIV(COMPLEX(DZ$1-DY9,-DZ9),COMPLEX(DZ$1+DY9,DZ9)))</f>
        <v>0.2262336194825286</v>
      </c>
      <c r="DY49">
        <f t="shared" si="65"/>
        <v>1.584759496351419</v>
      </c>
      <c r="DZ49">
        <f t="shared" si="120"/>
        <v>0.9998482626822833</v>
      </c>
      <c r="EA49">
        <f t="shared" si="121"/>
        <v>18</v>
      </c>
      <c r="EB49">
        <f t="shared" si="122"/>
        <v>4.999917269278567</v>
      </c>
    </row>
    <row r="50" spans="5:132" ht="12.75">
      <c r="E50">
        <f>+IMABS(IMDIV(COMPLEX(G$1-F10,-G10),COMPLEX(G$1+F10,G10)))</f>
        <v>0.18239421961541694</v>
      </c>
      <c r="F50">
        <f t="shared" si="39"/>
        <v>1.4461666587768565</v>
      </c>
      <c r="G50">
        <f t="shared" si="66"/>
        <v>1.0001152550324042</v>
      </c>
      <c r="H50">
        <f t="shared" si="67"/>
        <v>20</v>
      </c>
      <c r="I50">
        <f t="shared" si="68"/>
        <v>6.000601147721967</v>
      </c>
      <c r="Q50">
        <f>+IMABS(IMDIV(COMPLEX(S$1-R10,-S10),COMPLEX(S$1+R10,S10)))</f>
        <v>0.5428642052267341</v>
      </c>
      <c r="R50">
        <f t="shared" si="40"/>
        <v>3.375067590128174</v>
      </c>
      <c r="S50">
        <f t="shared" si="69"/>
        <v>0.999427773209409</v>
      </c>
      <c r="T50">
        <f t="shared" si="70"/>
        <v>20</v>
      </c>
      <c r="U50">
        <f t="shared" si="71"/>
        <v>6.000098118092699</v>
      </c>
      <c r="V50">
        <f>+IMABS(IMDIV(COMPLEX(X$1-W10,-X10),COMPLEX(X$1+W10,X10)))</f>
        <v>0.5506454130024397</v>
      </c>
      <c r="W50">
        <f t="shared" si="41"/>
        <v>3.450828049543998</v>
      </c>
      <c r="X50">
        <f t="shared" si="42"/>
        <v>0.9999501737305122</v>
      </c>
      <c r="Y50">
        <f t="shared" si="43"/>
        <v>20</v>
      </c>
      <c r="Z50">
        <f t="shared" si="72"/>
        <v>5.999693880215943</v>
      </c>
      <c r="AA50">
        <f>+IMABS(IMDIV(COMPLEX(AC$1-AB10,-AC10),COMPLEX(AC$1+AB10,AC10)))</f>
        <v>0.42433372579882317</v>
      </c>
      <c r="AB50">
        <f t="shared" si="44"/>
        <v>2.4742351421842446</v>
      </c>
      <c r="AC50">
        <f t="shared" si="45"/>
        <v>1.0000950453452888</v>
      </c>
      <c r="AD50">
        <f t="shared" si="46"/>
        <v>20</v>
      </c>
      <c r="AE50">
        <f t="shared" si="73"/>
        <v>6.000862894494897</v>
      </c>
      <c r="AF50">
        <f>+IMABS(IMDIV(COMPLEX(AH$1-AG10,-AH10),COMPLEX(AH$1+AG10,AH10)))</f>
        <v>0.251905374700985</v>
      </c>
      <c r="AG50">
        <f t="shared" si="47"/>
        <v>1.673458587141427</v>
      </c>
      <c r="AH50">
        <f t="shared" si="74"/>
        <v>0.9996765753533017</v>
      </c>
      <c r="AI50">
        <f t="shared" si="75"/>
        <v>20</v>
      </c>
      <c r="AJ50">
        <f t="shared" si="76"/>
        <v>5.999551961770402</v>
      </c>
      <c r="AO50">
        <f>+IMABS(IMDIV(COMPLEX(AQ$1-AP10,-AQ10),COMPLEX(AQ$1+AP10,AQ10)))</f>
        <v>0.33238090289776384</v>
      </c>
      <c r="AP50">
        <f t="shared" si="48"/>
        <v>1.995720177389906</v>
      </c>
      <c r="AQ50">
        <f t="shared" si="49"/>
        <v>0.9998598083115762</v>
      </c>
      <c r="AR50">
        <f t="shared" si="50"/>
        <v>20</v>
      </c>
      <c r="AS50">
        <f t="shared" si="77"/>
        <v>5.999984223913762</v>
      </c>
      <c r="AT50">
        <f>+IMABS(IMDIV(COMPLEX(AV$1-AU10,-AV10),COMPLEX(AV$1+AU10,AV10)))</f>
        <v>0.26809367291950426</v>
      </c>
      <c r="AU50">
        <f t="shared" si="51"/>
        <v>1.7325901225335878</v>
      </c>
      <c r="AV50">
        <f t="shared" si="78"/>
        <v>0.9997634867475982</v>
      </c>
      <c r="AW50">
        <f t="shared" si="79"/>
        <v>20</v>
      </c>
      <c r="AX50">
        <f t="shared" si="80"/>
        <v>5.9993762574381595</v>
      </c>
      <c r="AY50">
        <f>+IMABS(IMDIV(COMPLEX(BA$1-AZ10,-BA10),COMPLEX(BA$1+AZ10,BA10)))</f>
        <v>0.4486025048589346</v>
      </c>
      <c r="AZ50">
        <f t="shared" si="52"/>
        <v>2.6271474165625923</v>
      </c>
      <c r="BA50">
        <f t="shared" si="81"/>
        <v>1.000056115935513</v>
      </c>
      <c r="BB50">
        <f t="shared" si="82"/>
        <v>20</v>
      </c>
      <c r="BC50">
        <f t="shared" si="83"/>
        <v>6.001181165988729</v>
      </c>
      <c r="BD50">
        <f>+IMABS(IMDIV(COMPLEX(BF$1-BE10,-BF10),COMPLEX(BF$1+BE10,BF10)))</f>
        <v>0.4802515405693445</v>
      </c>
      <c r="BE50">
        <f t="shared" si="53"/>
        <v>2.848015253745718</v>
      </c>
      <c r="BF50">
        <f t="shared" si="84"/>
        <v>0.9996543537191006</v>
      </c>
      <c r="BG50">
        <f t="shared" si="85"/>
        <v>20</v>
      </c>
      <c r="BH50">
        <f t="shared" si="86"/>
        <v>5.999942565888365</v>
      </c>
      <c r="BM50">
        <f>+IMABS(IMDIV(COMPLEX(BO$1-BN10,-BO10),COMPLEX(BO$1+BN10,BO10)))</f>
        <v>0.18780996840520447</v>
      </c>
      <c r="BN50">
        <f t="shared" si="54"/>
        <v>1.4624778958107272</v>
      </c>
      <c r="BO50">
        <f t="shared" si="87"/>
        <v>1.0003268781195125</v>
      </c>
      <c r="BP50">
        <f t="shared" si="88"/>
        <v>20</v>
      </c>
      <c r="BQ50">
        <f t="shared" si="89"/>
        <v>5.999442667854207</v>
      </c>
      <c r="BR50">
        <f>+IMABS(IMDIV(COMPLEX(BT$1-BS10,-BT10),COMPLEX(BT$1+BS10,BT10)))</f>
        <v>0.8480114988557038</v>
      </c>
      <c r="BS50">
        <f t="shared" si="55"/>
        <v>12.158890211708993</v>
      </c>
      <c r="BT50">
        <f t="shared" si="90"/>
        <v>0.9999087345155422</v>
      </c>
      <c r="BU50">
        <f t="shared" si="91"/>
        <v>20</v>
      </c>
      <c r="BV50">
        <f t="shared" si="92"/>
        <v>5.999490564959106</v>
      </c>
      <c r="BW50">
        <f>+IMABS(IMDIV(COMPLEX(BY$1-BX10,-BY10),COMPLEX(BY$1+BX10,BY10)))</f>
        <v>0.6276414293372208</v>
      </c>
      <c r="BX50">
        <f t="shared" si="56"/>
        <v>4.371166820304692</v>
      </c>
      <c r="BY50">
        <f t="shared" si="93"/>
        <v>1.0002670069347122</v>
      </c>
      <c r="BZ50">
        <f t="shared" si="94"/>
        <v>20</v>
      </c>
      <c r="CA50">
        <f t="shared" si="95"/>
        <v>5.999882994764319</v>
      </c>
      <c r="CB50">
        <f>+IMABS(IMDIV(COMPLEX(CD$1-CC10,-CD10),COMPLEX(CD$1+CC10,CD10)))</f>
        <v>0.22537718862119627</v>
      </c>
      <c r="CC50">
        <f t="shared" si="57"/>
        <v>1.5819017599547118</v>
      </c>
      <c r="CD50">
        <f t="shared" si="96"/>
        <v>0.9999379013620175</v>
      </c>
      <c r="CE50">
        <f t="shared" si="97"/>
        <v>20</v>
      </c>
      <c r="CF50">
        <f t="shared" si="98"/>
        <v>6.000037206062441</v>
      </c>
      <c r="CI50">
        <v>20</v>
      </c>
      <c r="CK50">
        <f>+IMABS(IMDIV(COMPLEX(CM$1-CL10,-CM10),COMPLEX(CM$1+CL10,CM10)))</f>
        <v>0.6860741497999485</v>
      </c>
      <c r="CL50">
        <f t="shared" si="58"/>
        <v>5.370931220622595</v>
      </c>
      <c r="CM50">
        <f t="shared" si="99"/>
        <v>0.9999871943069437</v>
      </c>
      <c r="CN50">
        <f t="shared" si="100"/>
        <v>20</v>
      </c>
      <c r="CO50">
        <f t="shared" si="101"/>
        <v>5.999821769071918</v>
      </c>
      <c r="CP50">
        <f>+IMABS(IMDIV(COMPLEX(CR$1-CQ10,-CR10),COMPLEX(CR$1+CQ10,CR10)))</f>
        <v>0.2644786479159351</v>
      </c>
      <c r="CQ50">
        <f t="shared" si="59"/>
        <v>1.719159674063975</v>
      </c>
      <c r="CR50">
        <f t="shared" si="102"/>
        <v>1.000092887762638</v>
      </c>
      <c r="CS50">
        <f t="shared" si="103"/>
        <v>20</v>
      </c>
      <c r="CT50">
        <f t="shared" si="104"/>
        <v>5.999612378081276</v>
      </c>
      <c r="CU50">
        <f>+IMABS(IMDIV(COMPLEX(CW$1-CV10,-CW10),COMPLEX(CW$1+CV10,CW10)))</f>
        <v>0.290245763827365</v>
      </c>
      <c r="CV50">
        <f t="shared" si="60"/>
        <v>1.8178768058998043</v>
      </c>
      <c r="CW50">
        <f t="shared" si="105"/>
        <v>0.9999322364685391</v>
      </c>
      <c r="CX50">
        <f t="shared" si="106"/>
        <v>20</v>
      </c>
      <c r="CY50">
        <f t="shared" si="107"/>
        <v>5.999224162578121</v>
      </c>
      <c r="CZ50">
        <f>+IMABS(IMDIV(COMPLEX(DB$1-DA10,-DB10),COMPLEX(DB$1+DA10,DB10)))</f>
        <v>1</v>
      </c>
      <c r="DA50" t="e">
        <f t="shared" si="61"/>
        <v>#DIV/0!</v>
      </c>
      <c r="DB50" t="e">
        <f t="shared" si="108"/>
        <v>#DIV/0!</v>
      </c>
      <c r="DC50">
        <f t="shared" si="109"/>
        <v>20</v>
      </c>
      <c r="DD50" t="e">
        <f t="shared" si="110"/>
        <v>#DIV/0!</v>
      </c>
      <c r="DI50">
        <f>+IMABS(IMDIV(COMPLEX(DK$1-DJ10,-DK10),COMPLEX(DK$1+DJ10,DK10)))</f>
        <v>0.13387020527209523</v>
      </c>
      <c r="DJ50">
        <f t="shared" si="62"/>
        <v>1.3091227344607184</v>
      </c>
      <c r="DK50">
        <f t="shared" si="111"/>
        <v>1.0000937620020767</v>
      </c>
      <c r="DL50">
        <f t="shared" si="112"/>
        <v>20</v>
      </c>
      <c r="DM50">
        <f t="shared" si="113"/>
        <v>5.999088684052781</v>
      </c>
      <c r="DN50">
        <f>+IMABS(IMDIV(COMPLEX(DP$1-DO10,-DP10),COMPLEX(DP$1+DO10,DP10)))</f>
        <v>1</v>
      </c>
      <c r="DO50" t="e">
        <f t="shared" si="63"/>
        <v>#DIV/0!</v>
      </c>
      <c r="DP50" t="e">
        <f t="shared" si="114"/>
        <v>#DIV/0!</v>
      </c>
      <c r="DQ50">
        <f t="shared" si="115"/>
        <v>20</v>
      </c>
      <c r="DR50" t="e">
        <f t="shared" si="116"/>
        <v>#DIV/0!</v>
      </c>
      <c r="DS50">
        <f>+IMABS(IMDIV(COMPLEX(DU$1-DT10,-DU10),COMPLEX(DU$1+DT10,DU10)))</f>
        <v>0.13387020527209523</v>
      </c>
      <c r="DT50">
        <f t="shared" si="64"/>
        <v>1.3091227344607184</v>
      </c>
      <c r="DU50">
        <f t="shared" si="117"/>
        <v>1.0000937620020767</v>
      </c>
      <c r="DV50">
        <f t="shared" si="118"/>
        <v>20</v>
      </c>
      <c r="DW50">
        <f t="shared" si="119"/>
        <v>5.999088684052781</v>
      </c>
      <c r="DX50">
        <f>+IMABS(IMDIV(COMPLEX(DZ$1-DY10,-DZ10),COMPLEX(DZ$1+DY10,DZ10)))</f>
        <v>0.12189742919343845</v>
      </c>
      <c r="DY50">
        <f t="shared" si="65"/>
        <v>1.2776382469338914</v>
      </c>
      <c r="DZ50">
        <f t="shared" si="120"/>
        <v>1.0004998018276363</v>
      </c>
      <c r="EA50">
        <f t="shared" si="121"/>
        <v>20</v>
      </c>
      <c r="EB50">
        <f t="shared" si="122"/>
        <v>6.000417071106204</v>
      </c>
    </row>
    <row r="51" spans="5:132" ht="12.75">
      <c r="E51">
        <f>+IMABS(IMDIV(COMPLEX(G$1-F11,-G11),COMPLEX(G$1+F11,G11)))</f>
        <v>0.22783238415191678</v>
      </c>
      <c r="F51">
        <f t="shared" si="39"/>
        <v>1.590111212839935</v>
      </c>
      <c r="G51">
        <f t="shared" si="66"/>
        <v>1.0000699451823492</v>
      </c>
      <c r="H51">
        <f t="shared" si="67"/>
        <v>22</v>
      </c>
      <c r="I51">
        <f t="shared" si="68"/>
        <v>7.000671092904316</v>
      </c>
      <c r="Q51">
        <f>+IMABS(IMDIV(COMPLEX(S$1-R11,-S11),COMPLEX(S$1+R11,S11)))</f>
        <v>0.5330396141264797</v>
      </c>
      <c r="R51">
        <f t="shared" si="40"/>
        <v>3.283018561111338</v>
      </c>
      <c r="S51">
        <f t="shared" si="69"/>
        <v>0.9997011452835988</v>
      </c>
      <c r="T51">
        <f t="shared" si="70"/>
        <v>22</v>
      </c>
      <c r="U51">
        <f t="shared" si="71"/>
        <v>6.999799263376297</v>
      </c>
      <c r="V51">
        <f>+IMABS(IMDIV(COMPLEX(X$1-W11,-X11),COMPLEX(X$1+W11,X11)))</f>
        <v>0.5250962548538932</v>
      </c>
      <c r="W51">
        <f t="shared" si="41"/>
        <v>3.211379717346067</v>
      </c>
      <c r="X51">
        <f t="shared" si="42"/>
        <v>0.9998068858487132</v>
      </c>
      <c r="Y51">
        <f t="shared" si="43"/>
        <v>22</v>
      </c>
      <c r="Z51">
        <f t="shared" si="72"/>
        <v>6.999500766064656</v>
      </c>
      <c r="AA51">
        <f>+IMABS(IMDIV(COMPLEX(AC$1-AB11,-AC11),COMPLEX(AC$1+AB11,AC11)))</f>
        <v>0.35478389042761793</v>
      </c>
      <c r="AB51">
        <f t="shared" si="44"/>
        <v>2.0997366158844097</v>
      </c>
      <c r="AC51">
        <f t="shared" si="45"/>
        <v>0.999874578992576</v>
      </c>
      <c r="AD51">
        <f t="shared" si="46"/>
        <v>22</v>
      </c>
      <c r="AE51">
        <f t="shared" si="73"/>
        <v>7.000737473487473</v>
      </c>
      <c r="AF51">
        <f>+IMABS(IMDIV(COMPLEX(AH$1-AG11,-AH11),COMPLEX(AH$1+AG11,AH11)))</f>
        <v>0.22965835607348273</v>
      </c>
      <c r="AG51">
        <f t="shared" si="47"/>
        <v>1.5962506580921383</v>
      </c>
      <c r="AH51">
        <f t="shared" si="74"/>
        <v>1.0001570539424425</v>
      </c>
      <c r="AI51">
        <f t="shared" si="75"/>
        <v>22</v>
      </c>
      <c r="AJ51">
        <f t="shared" si="76"/>
        <v>6.9997090157128445</v>
      </c>
      <c r="AO51">
        <f>+IMABS(IMDIV(COMPLEX(AQ$1-AP11,-AQ11),COMPLEX(AQ$1+AP11,AQ11)))</f>
        <v>0.31771084574934294</v>
      </c>
      <c r="AP51">
        <f t="shared" si="48"/>
        <v>1.9313085039385616</v>
      </c>
      <c r="AQ51">
        <f t="shared" si="49"/>
        <v>0.9996420827839346</v>
      </c>
      <c r="AR51">
        <f t="shared" si="50"/>
        <v>22</v>
      </c>
      <c r="AS51">
        <f t="shared" si="77"/>
        <v>6.999626306697697</v>
      </c>
      <c r="AT51">
        <f>+IMABS(IMDIV(COMPLEX(AV$1-AU11,-AV11),COMPLEX(AV$1+AU11,AV11)))</f>
        <v>0.28920203789595433</v>
      </c>
      <c r="AU51">
        <f t="shared" si="51"/>
        <v>1.8137390744337034</v>
      </c>
      <c r="AV51">
        <f t="shared" si="78"/>
        <v>0.9998561601067825</v>
      </c>
      <c r="AW51">
        <f t="shared" si="79"/>
        <v>22</v>
      </c>
      <c r="AX51">
        <f t="shared" si="80"/>
        <v>6.999232417544942</v>
      </c>
      <c r="AY51">
        <f>+IMABS(IMDIV(COMPLEX(BA$1-AZ11,-BA11),COMPLEX(BA$1+AZ11,BA11)))</f>
        <v>0.45779079231009</v>
      </c>
      <c r="AZ51">
        <f t="shared" si="52"/>
        <v>2.6886131250353134</v>
      </c>
      <c r="BA51">
        <f t="shared" si="81"/>
        <v>0.9998561268260742</v>
      </c>
      <c r="BB51">
        <f t="shared" si="82"/>
        <v>22</v>
      </c>
      <c r="BC51">
        <f t="shared" si="83"/>
        <v>7.001037292814804</v>
      </c>
      <c r="BD51">
        <f>+IMABS(IMDIV(COMPLEX(BF$1-BE11,-BF11),COMPLEX(BF$1+BE11,BF11)))</f>
        <v>0.43373298824491274</v>
      </c>
      <c r="BE51">
        <f t="shared" si="53"/>
        <v>2.5319027216528167</v>
      </c>
      <c r="BF51">
        <f t="shared" si="84"/>
        <v>0.9999615804316022</v>
      </c>
      <c r="BG51">
        <f t="shared" si="85"/>
        <v>22</v>
      </c>
      <c r="BH51">
        <f t="shared" si="86"/>
        <v>6.999904146319968</v>
      </c>
      <c r="BM51">
        <f>+IMABS(IMDIV(COMPLEX(BO$1-BN11,-BO11),COMPLEX(BO$1+BN11,BO11)))</f>
        <v>0.2595986425843825</v>
      </c>
      <c r="BN51">
        <f t="shared" si="54"/>
        <v>1.7012376192569816</v>
      </c>
      <c r="BO51">
        <f t="shared" si="87"/>
        <v>1.0001396938606593</v>
      </c>
      <c r="BP51">
        <f t="shared" si="88"/>
        <v>22</v>
      </c>
      <c r="BQ51">
        <f t="shared" si="89"/>
        <v>6.999582361714866</v>
      </c>
      <c r="BR51">
        <f>+IMABS(IMDIV(COMPLEX(BT$1-BS11,-BT11),COMPLEX(BT$1+BS11,BT11)))</f>
        <v>0.8313334345274322</v>
      </c>
      <c r="BS51">
        <f t="shared" si="55"/>
        <v>10.857714624095335</v>
      </c>
      <c r="BT51">
        <f t="shared" si="90"/>
        <v>0.999697507052328</v>
      </c>
      <c r="BU51">
        <f t="shared" si="91"/>
        <v>22</v>
      </c>
      <c r="BV51">
        <f t="shared" si="92"/>
        <v>6.9991880720114334</v>
      </c>
      <c r="BW51">
        <f>+IMABS(IMDIV(COMPLEX(BY$1-BX11,-BY11),COMPLEX(BY$1+BX11,BY11)))</f>
        <v>0.5877155441211387</v>
      </c>
      <c r="BX51">
        <f t="shared" si="56"/>
        <v>3.8510196576211597</v>
      </c>
      <c r="BY51">
        <f t="shared" si="93"/>
        <v>1.0000051045497689</v>
      </c>
      <c r="BZ51">
        <f t="shared" si="94"/>
        <v>22</v>
      </c>
      <c r="CA51">
        <f t="shared" si="95"/>
        <v>6.999888099314088</v>
      </c>
      <c r="CB51">
        <f>+IMABS(IMDIV(COMPLEX(CD$1-CC11,-CD11),COMPLEX(CD$1+CC11,CD11)))</f>
        <v>0.1945350977730201</v>
      </c>
      <c r="CC51">
        <f t="shared" si="57"/>
        <v>1.4830380497900333</v>
      </c>
      <c r="CD51">
        <f t="shared" si="96"/>
        <v>1.00002565730953</v>
      </c>
      <c r="CE51">
        <f t="shared" si="97"/>
        <v>22</v>
      </c>
      <c r="CF51">
        <f t="shared" si="98"/>
        <v>7.000062863371971</v>
      </c>
      <c r="CI51">
        <v>20</v>
      </c>
      <c r="CK51">
        <f>+IMABS(IMDIV(COMPLEX(CM$1-CL11,-CM11),COMPLEX(CM$1+CL11,CM11)))</f>
        <v>0.6880797820441855</v>
      </c>
      <c r="CL51">
        <f t="shared" si="58"/>
        <v>5.411896006956859</v>
      </c>
      <c r="CM51">
        <f t="shared" si="99"/>
        <v>0.9999807847296487</v>
      </c>
      <c r="CN51">
        <f t="shared" si="100"/>
        <v>22</v>
      </c>
      <c r="CO51">
        <f t="shared" si="101"/>
        <v>6.999802553801567</v>
      </c>
      <c r="CP51">
        <f>+IMABS(IMDIV(COMPLEX(CR$1-CQ11,-CR11),COMPLEX(CR$1+CQ11,CR11)))</f>
        <v>0.2640219267402379</v>
      </c>
      <c r="CQ51">
        <f t="shared" si="59"/>
        <v>1.717472262647292</v>
      </c>
      <c r="CR51">
        <f t="shared" si="102"/>
        <v>0.9996928187702515</v>
      </c>
      <c r="CS51">
        <f t="shared" si="103"/>
        <v>22</v>
      </c>
      <c r="CT51">
        <f t="shared" si="104"/>
        <v>6.999305196851527</v>
      </c>
      <c r="CU51">
        <f>+IMABS(IMDIV(COMPLEX(CW$1-CV11,-CW11),COMPLEX(CW$1+CV11,CW11)))</f>
        <v>0.3376112771789475</v>
      </c>
      <c r="CV51">
        <f t="shared" si="60"/>
        <v>2.0193750755329654</v>
      </c>
      <c r="CW51">
        <f t="shared" si="105"/>
        <v>1.0001857729237074</v>
      </c>
      <c r="CX51">
        <f t="shared" si="106"/>
        <v>22</v>
      </c>
      <c r="CY51">
        <f t="shared" si="107"/>
        <v>6.999409935501828</v>
      </c>
      <c r="CZ51">
        <f>+IMABS(IMDIV(COMPLEX(DB$1-DA11,-DB11),COMPLEX(DB$1+DA11,DB11)))</f>
        <v>1</v>
      </c>
      <c r="DA51" t="e">
        <f t="shared" si="61"/>
        <v>#DIV/0!</v>
      </c>
      <c r="DB51" t="e">
        <f t="shared" si="108"/>
        <v>#DIV/0!</v>
      </c>
      <c r="DC51">
        <f t="shared" si="109"/>
        <v>22</v>
      </c>
      <c r="DD51" t="e">
        <f t="shared" si="110"/>
        <v>#DIV/0!</v>
      </c>
      <c r="DI51">
        <f>+IMABS(IMDIV(COMPLEX(DK$1-DJ11,-DK11),COMPLEX(DK$1+DJ11,DK11)))</f>
        <v>0.17663008000562377</v>
      </c>
      <c r="DJ51">
        <f t="shared" si="62"/>
        <v>1.4290418576545283</v>
      </c>
      <c r="DK51">
        <f t="shared" si="111"/>
        <v>1.0000292915706985</v>
      </c>
      <c r="DL51">
        <f t="shared" si="112"/>
        <v>22</v>
      </c>
      <c r="DM51">
        <f t="shared" si="113"/>
        <v>6.99911797562348</v>
      </c>
      <c r="DN51">
        <f>+IMABS(IMDIV(COMPLEX(DP$1-DO11,-DP11),COMPLEX(DP$1+DO11,DP11)))</f>
        <v>1</v>
      </c>
      <c r="DO51" t="e">
        <f t="shared" si="63"/>
        <v>#DIV/0!</v>
      </c>
      <c r="DP51" t="e">
        <f t="shared" si="114"/>
        <v>#DIV/0!</v>
      </c>
      <c r="DQ51">
        <f t="shared" si="115"/>
        <v>22</v>
      </c>
      <c r="DR51" t="e">
        <f t="shared" si="116"/>
        <v>#DIV/0!</v>
      </c>
      <c r="DS51">
        <f>+IMABS(IMDIV(COMPLEX(DU$1-DT11,-DU11),COMPLEX(DU$1+DT11,DU11)))</f>
        <v>0.17663008000562377</v>
      </c>
      <c r="DT51">
        <f t="shared" si="64"/>
        <v>1.4290418576545283</v>
      </c>
      <c r="DU51">
        <f t="shared" si="117"/>
        <v>1.0000292915706985</v>
      </c>
      <c r="DV51">
        <f t="shared" si="118"/>
        <v>22</v>
      </c>
      <c r="DW51">
        <f t="shared" si="119"/>
        <v>6.99911797562348</v>
      </c>
      <c r="DX51">
        <f>+IMABS(IMDIV(COMPLEX(DZ$1-DY11,-DZ11),COMPLEX(DZ$1+DY11,DZ11)))</f>
        <v>0.16763465195733715</v>
      </c>
      <c r="DY51">
        <f t="shared" si="65"/>
        <v>1.4027910396595342</v>
      </c>
      <c r="DZ51">
        <f t="shared" si="120"/>
        <v>0.9998510617673088</v>
      </c>
      <c r="EA51">
        <f t="shared" si="121"/>
        <v>22</v>
      </c>
      <c r="EB51">
        <f t="shared" si="122"/>
        <v>7.000268132873513</v>
      </c>
    </row>
    <row r="52" spans="5:132" ht="12.75">
      <c r="E52">
        <f>+IMABS(IMDIV(COMPLEX(G$1-F12,-G12),COMPLEX(G$1+F12,G12)))</f>
        <v>0.27121087545241807</v>
      </c>
      <c r="F52">
        <f t="shared" si="39"/>
        <v>1.7442780533279238</v>
      </c>
      <c r="G52">
        <f t="shared" si="66"/>
        <v>1.0001594342476627</v>
      </c>
      <c r="H52">
        <f t="shared" si="67"/>
        <v>24</v>
      </c>
      <c r="I52">
        <f t="shared" si="68"/>
        <v>8.00083052715198</v>
      </c>
      <c r="Q52">
        <f>+IMABS(IMDIV(COMPLEX(S$1-R12,-S12),COMPLEX(S$1+R12,S12)))</f>
        <v>0.4944243470344088</v>
      </c>
      <c r="R52">
        <f t="shared" si="40"/>
        <v>2.9558866972103126</v>
      </c>
      <c r="S52">
        <f t="shared" si="69"/>
        <v>0.9999616702335293</v>
      </c>
      <c r="T52">
        <f t="shared" si="70"/>
        <v>24</v>
      </c>
      <c r="U52">
        <f t="shared" si="71"/>
        <v>7.999760933609826</v>
      </c>
      <c r="V52">
        <f>+IMABS(IMDIV(COMPLEX(X$1-W12,-X12),COMPLEX(X$1+W12,X12)))</f>
        <v>0.498101283861603</v>
      </c>
      <c r="W52">
        <f t="shared" si="41"/>
        <v>2.9848677346457015</v>
      </c>
      <c r="X52">
        <f t="shared" si="42"/>
        <v>0.99995568999856</v>
      </c>
      <c r="Y52">
        <f t="shared" si="43"/>
        <v>24</v>
      </c>
      <c r="Z52">
        <f t="shared" si="72"/>
        <v>7.999456456063216</v>
      </c>
      <c r="AA52">
        <f>+IMABS(IMDIV(COMPLEX(AC$1-AB12,-AC12),COMPLEX(AC$1+AB12,AC12)))</f>
        <v>0.2933031425543412</v>
      </c>
      <c r="AB52">
        <f t="shared" si="44"/>
        <v>1.83006777082462</v>
      </c>
      <c r="AC52">
        <f t="shared" si="45"/>
        <v>1.0000370332374973</v>
      </c>
      <c r="AD52">
        <f t="shared" si="46"/>
        <v>24</v>
      </c>
      <c r="AE52">
        <f t="shared" si="73"/>
        <v>8.000774506724971</v>
      </c>
      <c r="AF52">
        <f>+IMABS(IMDIV(COMPLEX(AH$1-AG12,-AH12),COMPLEX(AH$1+AG12,AH12)))</f>
        <v>0.21010371783959225</v>
      </c>
      <c r="AG52">
        <f t="shared" si="47"/>
        <v>1.5319779889707739</v>
      </c>
      <c r="AH52">
        <f t="shared" si="74"/>
        <v>0.9999856324874503</v>
      </c>
      <c r="AI52">
        <f t="shared" si="75"/>
        <v>24</v>
      </c>
      <c r="AJ52">
        <f t="shared" si="76"/>
        <v>7.999694648200295</v>
      </c>
      <c r="AO52">
        <f>+IMABS(IMDIV(COMPLEX(AQ$1-AP12,-AQ12),COMPLEX(AQ$1+AP12,AQ12)))</f>
        <v>0.3023949330195693</v>
      </c>
      <c r="AP52">
        <f t="shared" si="48"/>
        <v>1.8669516531136436</v>
      </c>
      <c r="AQ52">
        <f t="shared" si="49"/>
        <v>0.9999741045065044</v>
      </c>
      <c r="AR52">
        <f t="shared" si="50"/>
        <v>24</v>
      </c>
      <c r="AS52">
        <f t="shared" si="77"/>
        <v>7.999600411204201</v>
      </c>
      <c r="AT52">
        <f>+IMABS(IMDIV(COMPLEX(AV$1-AU12,-AV12),COMPLEX(AV$1+AU12,AV12)))</f>
        <v>0.3082395743861336</v>
      </c>
      <c r="AU52">
        <f t="shared" si="51"/>
        <v>1.8911743516192117</v>
      </c>
      <c r="AV52">
        <f t="shared" si="78"/>
        <v>1.0000922007505086</v>
      </c>
      <c r="AW52">
        <f t="shared" si="79"/>
        <v>24</v>
      </c>
      <c r="AX52">
        <f t="shared" si="80"/>
        <v>7.99932461829545</v>
      </c>
      <c r="AY52">
        <f>+IMABS(IMDIV(COMPLEX(BA$1-AZ12,-BA12),COMPLEX(BA$1+AZ12,BA12)))</f>
        <v>0.4329891383689649</v>
      </c>
      <c r="AZ52">
        <f t="shared" si="52"/>
        <v>2.5272692911858865</v>
      </c>
      <c r="BA52">
        <f t="shared" si="81"/>
        <v>1.0001065655662391</v>
      </c>
      <c r="BB52">
        <f t="shared" si="82"/>
        <v>24</v>
      </c>
      <c r="BC52">
        <f t="shared" si="83"/>
        <v>8.001143858381043</v>
      </c>
      <c r="BD52">
        <f>+IMABS(IMDIV(COMPLEX(BF$1-BE12,-BF12),COMPLEX(BF$1+BE12,BF12)))</f>
        <v>0.3901209313293341</v>
      </c>
      <c r="BE52">
        <f t="shared" si="53"/>
        <v>2.279338647183509</v>
      </c>
      <c r="BF52">
        <f t="shared" si="84"/>
        <v>0.9997099329752234</v>
      </c>
      <c r="BG52">
        <f t="shared" si="85"/>
        <v>24</v>
      </c>
      <c r="BH52">
        <f t="shared" si="86"/>
        <v>7.999614079295191</v>
      </c>
      <c r="BM52">
        <f>+IMABS(IMDIV(COMPLEX(BO$1-BN12,-BO12),COMPLEX(BO$1+BN12,BO12)))</f>
        <v>0.3072702916004587</v>
      </c>
      <c r="BN52">
        <f t="shared" si="54"/>
        <v>1.887128956286184</v>
      </c>
      <c r="BO52">
        <f t="shared" si="87"/>
        <v>1.0000683393143528</v>
      </c>
      <c r="BP52">
        <f t="shared" si="88"/>
        <v>24</v>
      </c>
      <c r="BQ52">
        <f t="shared" si="89"/>
        <v>7.9996507010292195</v>
      </c>
      <c r="BR52">
        <f>+IMABS(IMDIV(COMPLEX(BT$1-BS12,-BT12),COMPLEX(BT$1+BS12,BT12)))</f>
        <v>0.8130920723719022</v>
      </c>
      <c r="BS52">
        <f t="shared" si="55"/>
        <v>9.700455702336622</v>
      </c>
      <c r="BT52">
        <f t="shared" si="90"/>
        <v>1.0001500878788145</v>
      </c>
      <c r="BU52">
        <f t="shared" si="91"/>
        <v>24</v>
      </c>
      <c r="BV52">
        <f t="shared" si="92"/>
        <v>7.999338159890248</v>
      </c>
      <c r="BW52">
        <f>+IMABS(IMDIV(COMPLEX(BY$1-BX12,-BY12),COMPLEX(BY$1+BX12,BY12)))</f>
        <v>0.5436170461805757</v>
      </c>
      <c r="BX52">
        <f t="shared" si="56"/>
        <v>3.382284621417596</v>
      </c>
      <c r="BY52">
        <f t="shared" si="93"/>
        <v>0.9997885372206905</v>
      </c>
      <c r="BZ52">
        <f t="shared" si="94"/>
        <v>24</v>
      </c>
      <c r="CA52">
        <f t="shared" si="95"/>
        <v>7.999676636534779</v>
      </c>
      <c r="CB52">
        <f>+IMABS(IMDIV(COMPLEX(CD$1-CC12,-CD12),COMPLEX(CD$1+CC12,CD12)))</f>
        <v>0.1640492302538022</v>
      </c>
      <c r="CC52">
        <f t="shared" si="57"/>
        <v>1.3924853859602497</v>
      </c>
      <c r="CD52">
        <f t="shared" si="96"/>
        <v>0.9996305714000356</v>
      </c>
      <c r="CE52">
        <f t="shared" si="97"/>
        <v>24</v>
      </c>
      <c r="CF52">
        <f t="shared" si="98"/>
        <v>7.999693434772007</v>
      </c>
      <c r="CI52">
        <v>20</v>
      </c>
      <c r="CK52">
        <f>+IMABS(IMDIV(COMPLEX(CM$1-CL12,-CM12),COMPLEX(CM$1+CL12,CM12)))</f>
        <v>0.6892465077530395</v>
      </c>
      <c r="CL52">
        <f t="shared" si="58"/>
        <v>5.435969506050055</v>
      </c>
      <c r="CM52">
        <f t="shared" si="99"/>
        <v>1.000178381977931</v>
      </c>
      <c r="CN52">
        <f t="shared" si="100"/>
        <v>24</v>
      </c>
      <c r="CO52">
        <f t="shared" si="101"/>
        <v>7.999980935779498</v>
      </c>
      <c r="CP52">
        <f>+IMABS(IMDIV(COMPLEX(CR$1-CQ12,-CR12),COMPLEX(CR$1+CQ12,CR12)))</f>
        <v>0.25830252230239603</v>
      </c>
      <c r="CQ52">
        <f t="shared" si="59"/>
        <v>1.696517192169037</v>
      </c>
      <c r="CR52">
        <f t="shared" si="102"/>
        <v>1.0003049482128756</v>
      </c>
      <c r="CS52">
        <f t="shared" si="103"/>
        <v>24</v>
      </c>
      <c r="CT52">
        <f t="shared" si="104"/>
        <v>7.999610145064402</v>
      </c>
      <c r="CU52">
        <f>+IMABS(IMDIV(COMPLEX(CW$1-CV12,-CW12),COMPLEX(CW$1+CV12,CW12)))</f>
        <v>0.37289478014646515</v>
      </c>
      <c r="CV52">
        <f t="shared" si="60"/>
        <v>2.1892574590068237</v>
      </c>
      <c r="CW52">
        <f t="shared" si="105"/>
        <v>1.0001176148957622</v>
      </c>
      <c r="CX52">
        <f t="shared" si="106"/>
        <v>24</v>
      </c>
      <c r="CY52">
        <f t="shared" si="107"/>
        <v>7.99952755039759</v>
      </c>
      <c r="CZ52">
        <f>+IMABS(IMDIV(COMPLEX(DB$1-DA12,-DB12),COMPLEX(DB$1+DA12,DB12)))</f>
        <v>1</v>
      </c>
      <c r="DA52" t="e">
        <f t="shared" si="61"/>
        <v>#DIV/0!</v>
      </c>
      <c r="DB52" t="e">
        <f t="shared" si="108"/>
        <v>#DIV/0!</v>
      </c>
      <c r="DC52">
        <f t="shared" si="109"/>
        <v>24</v>
      </c>
      <c r="DD52" t="e">
        <f t="shared" si="110"/>
        <v>#DIV/0!</v>
      </c>
      <c r="DI52">
        <f>+IMABS(IMDIV(COMPLEX(DK$1-DJ12,-DK12),COMPLEX(DK$1+DJ12,DK12)))</f>
        <v>0.23104589617837232</v>
      </c>
      <c r="DJ52">
        <f t="shared" si="62"/>
        <v>1.6009354655371408</v>
      </c>
      <c r="DK52">
        <f t="shared" si="111"/>
        <v>0.999959691153742</v>
      </c>
      <c r="DL52">
        <f t="shared" si="112"/>
        <v>24</v>
      </c>
      <c r="DM52">
        <f t="shared" si="113"/>
        <v>7.999077666777222</v>
      </c>
      <c r="DN52">
        <f>+IMABS(IMDIV(COMPLEX(DP$1-DO12,-DP12),COMPLEX(DP$1+DO12,DP12)))</f>
        <v>1</v>
      </c>
      <c r="DO52" t="e">
        <f t="shared" si="63"/>
        <v>#DIV/0!</v>
      </c>
      <c r="DP52" t="e">
        <f t="shared" si="114"/>
        <v>#DIV/0!</v>
      </c>
      <c r="DQ52">
        <f t="shared" si="115"/>
        <v>24</v>
      </c>
      <c r="DR52" t="e">
        <f t="shared" si="116"/>
        <v>#DIV/0!</v>
      </c>
      <c r="DS52">
        <f>+IMABS(IMDIV(COMPLEX(DU$1-DT12,-DU12),COMPLEX(DU$1+DT12,DU12)))</f>
        <v>0.23104589617837232</v>
      </c>
      <c r="DT52">
        <f t="shared" si="64"/>
        <v>1.6009354655371408</v>
      </c>
      <c r="DU52">
        <f t="shared" si="117"/>
        <v>0.999959691153742</v>
      </c>
      <c r="DV52">
        <f t="shared" si="118"/>
        <v>24</v>
      </c>
      <c r="DW52">
        <f t="shared" si="119"/>
        <v>7.999077666777222</v>
      </c>
      <c r="DX52">
        <f>+IMABS(IMDIV(COMPLEX(DZ$1-DY12,-DZ12),COMPLEX(DZ$1+DY12,DZ12)))</f>
        <v>0.22674058683687162</v>
      </c>
      <c r="DY52">
        <f t="shared" si="65"/>
        <v>1.5864541264602439</v>
      </c>
      <c r="DZ52">
        <f t="shared" si="120"/>
        <v>1.0002863344642143</v>
      </c>
      <c r="EA52">
        <f t="shared" si="121"/>
        <v>24</v>
      </c>
      <c r="EB52">
        <f t="shared" si="122"/>
        <v>8.000554467337727</v>
      </c>
    </row>
    <row r="53" spans="5:132" ht="12.75">
      <c r="E53">
        <f>+IMABS(IMDIV(COMPLEX(G$1-F13,-G13),COMPLEX(G$1+F13,G13)))</f>
        <v>0.3062268885901689</v>
      </c>
      <c r="F53">
        <f t="shared" si="39"/>
        <v>1.8827868464601596</v>
      </c>
      <c r="G53">
        <f aca="true" t="shared" si="123" ref="G53:G80">+F53/E13</f>
        <v>0.9998868010940837</v>
      </c>
      <c r="H53">
        <f aca="true" t="shared" si="124" ref="H53:H80">+H52+2</f>
        <v>26</v>
      </c>
      <c r="I53">
        <f t="shared" si="68"/>
        <v>9.000717328246063</v>
      </c>
      <c r="Q53">
        <f>+IMABS(IMDIV(COMPLEX(S$1-R13,-S13),COMPLEX(S$1+R13,S13)))</f>
        <v>0.4323728572776076</v>
      </c>
      <c r="R53">
        <f t="shared" si="40"/>
        <v>2.5234396833241877</v>
      </c>
      <c r="S53">
        <f t="shared" si="69"/>
        <v>0.9997780044866037</v>
      </c>
      <c r="T53">
        <f t="shared" si="70"/>
        <v>26</v>
      </c>
      <c r="U53">
        <f t="shared" si="71"/>
        <v>8.99953893809643</v>
      </c>
      <c r="V53">
        <f>+IMABS(IMDIV(COMPLEX(X$1-W13,-X13),COMPLEX(X$1+W13,X13)))</f>
        <v>0.4681162560311177</v>
      </c>
      <c r="W53">
        <f t="shared" si="41"/>
        <v>2.7602202035281778</v>
      </c>
      <c r="X53">
        <f t="shared" si="42"/>
        <v>1.000079783887021</v>
      </c>
      <c r="Y53">
        <f t="shared" si="43"/>
        <v>26</v>
      </c>
      <c r="Z53">
        <f t="shared" si="72"/>
        <v>8.999536239950237</v>
      </c>
      <c r="AA53">
        <f>+IMABS(IMDIV(COMPLEX(AC$1-AB13,-AC13),COMPLEX(AC$1+AB13,AC13)))</f>
        <v>0.2634352077657731</v>
      </c>
      <c r="AB53">
        <f t="shared" si="44"/>
        <v>1.7153076295343777</v>
      </c>
      <c r="AC53">
        <f t="shared" si="45"/>
        <v>1.0001793758217945</v>
      </c>
      <c r="AD53">
        <f t="shared" si="46"/>
        <v>26</v>
      </c>
      <c r="AE53">
        <f t="shared" si="73"/>
        <v>9.000953882546765</v>
      </c>
      <c r="AF53">
        <f>+IMABS(IMDIV(COMPLEX(AH$1-AG13,-AH13),COMPLEX(AH$1+AG13,AH13)))</f>
        <v>0.19492825045796258</v>
      </c>
      <c r="AG53">
        <f t="shared" si="47"/>
        <v>1.4842506287640747</v>
      </c>
      <c r="AH53">
        <f t="shared" si="74"/>
        <v>1.000168887307328</v>
      </c>
      <c r="AI53">
        <f t="shared" si="75"/>
        <v>26</v>
      </c>
      <c r="AJ53">
        <f t="shared" si="76"/>
        <v>8.999863535507624</v>
      </c>
      <c r="AO53">
        <f>+IMABS(IMDIV(COMPLEX(AQ$1-AP13,-AQ13),COMPLEX(AQ$1+AP13,AQ13)))</f>
        <v>0.28650531085702236</v>
      </c>
      <c r="AP53">
        <f t="shared" si="48"/>
        <v>1.8031042563222481</v>
      </c>
      <c r="AQ53">
        <f t="shared" si="49"/>
        <v>1.0000578238060167</v>
      </c>
      <c r="AR53">
        <f t="shared" si="50"/>
        <v>26</v>
      </c>
      <c r="AS53">
        <f t="shared" si="77"/>
        <v>8.999658235010218</v>
      </c>
      <c r="AT53">
        <f>+IMABS(IMDIV(COMPLEX(AV$1-AU13,-AV13),COMPLEX(AV$1+AU13,AV13)))</f>
        <v>0.32235589099684975</v>
      </c>
      <c r="AU53">
        <f t="shared" si="51"/>
        <v>1.9514017364396545</v>
      </c>
      <c r="AV53">
        <f t="shared" si="78"/>
        <v>1.0002059130905456</v>
      </c>
      <c r="AW53">
        <f t="shared" si="79"/>
        <v>26</v>
      </c>
      <c r="AX53">
        <f t="shared" si="80"/>
        <v>8.999530531385997</v>
      </c>
      <c r="AY53">
        <f>+IMABS(IMDIV(COMPLEX(BA$1-AZ13,-BA13),COMPLEX(BA$1+AZ13,BA13)))</f>
        <v>0.385754151641534</v>
      </c>
      <c r="AZ53">
        <f t="shared" si="52"/>
        <v>2.2560252630846036</v>
      </c>
      <c r="BA53">
        <f t="shared" si="81"/>
        <v>1.0000111981757995</v>
      </c>
      <c r="BB53">
        <f t="shared" si="82"/>
        <v>26</v>
      </c>
      <c r="BC53">
        <f t="shared" si="83"/>
        <v>9.001155056556843</v>
      </c>
      <c r="BD53">
        <f>+IMABS(IMDIV(COMPLEX(BF$1-BE13,-BF13),COMPLEX(BF$1+BE13,BF13)))</f>
        <v>0.35202548806829037</v>
      </c>
      <c r="BE53">
        <f t="shared" si="53"/>
        <v>2.086541157363889</v>
      </c>
      <c r="BF53">
        <f t="shared" si="84"/>
        <v>1.0002594234726219</v>
      </c>
      <c r="BG53">
        <f t="shared" si="85"/>
        <v>26</v>
      </c>
      <c r="BH53">
        <f t="shared" si="86"/>
        <v>8.999873502767812</v>
      </c>
      <c r="BM53">
        <f>+IMABS(IMDIV(COMPLEX(BO$1-BN13,-BO13),COMPLEX(BO$1+BN13,BO13)))</f>
        <v>0.3373540540656123</v>
      </c>
      <c r="BN53">
        <f t="shared" si="54"/>
        <v>2.018203027228709</v>
      </c>
      <c r="BO53">
        <f t="shared" si="87"/>
        <v>1.0001006081410848</v>
      </c>
      <c r="BP53">
        <f t="shared" si="88"/>
        <v>26</v>
      </c>
      <c r="BQ53">
        <f t="shared" si="89"/>
        <v>8.999751309170303</v>
      </c>
      <c r="BR53">
        <f>+IMABS(IMDIV(COMPLEX(BT$1-BS13,-BT13),COMPLEX(BT$1+BS13,BT13)))</f>
        <v>0.7928000719992255</v>
      </c>
      <c r="BS53">
        <f t="shared" si="55"/>
        <v>8.652513006628672</v>
      </c>
      <c r="BT53">
        <f t="shared" si="90"/>
        <v>1.000059293415242</v>
      </c>
      <c r="BU53">
        <f t="shared" si="91"/>
        <v>26</v>
      </c>
      <c r="BV53">
        <f t="shared" si="92"/>
        <v>8.999397453305491</v>
      </c>
      <c r="BW53">
        <f>+IMABS(IMDIV(COMPLEX(BY$1-BX13,-BY13),COMPLEX(BY$1+BX13,BY13)))</f>
        <v>0.49552993915247756</v>
      </c>
      <c r="BX53">
        <f t="shared" si="56"/>
        <v>2.964556383464956</v>
      </c>
      <c r="BY53">
        <f t="shared" si="93"/>
        <v>1.000187713719621</v>
      </c>
      <c r="BZ53">
        <f t="shared" si="94"/>
        <v>26</v>
      </c>
      <c r="CA53">
        <f t="shared" si="95"/>
        <v>8.9998643502544</v>
      </c>
      <c r="CB53">
        <f>+IMABS(IMDIV(COMPLEX(CD$1-CC13,-CD13),COMPLEX(CD$1+CC13,CD13)))</f>
        <v>0.13426201942268018</v>
      </c>
      <c r="CC53">
        <f t="shared" si="57"/>
        <v>1.3101677931079037</v>
      </c>
      <c r="CD53">
        <f t="shared" si="96"/>
        <v>1.000128086341911</v>
      </c>
      <c r="CE53">
        <f t="shared" si="97"/>
        <v>26</v>
      </c>
      <c r="CF53">
        <f t="shared" si="98"/>
        <v>8.999821521113917</v>
      </c>
      <c r="CI53">
        <v>20</v>
      </c>
      <c r="CK53">
        <f>+IMABS(IMDIV(COMPLEX(CM$1-CL13,-CM13),COMPLEX(CM$1+CL13,CM13)))</f>
        <v>0.6891921249554481</v>
      </c>
      <c r="CL53">
        <f t="shared" si="58"/>
        <v>5.434843389065723</v>
      </c>
      <c r="CM53">
        <f t="shared" si="99"/>
        <v>1.0001552059377479</v>
      </c>
      <c r="CN53">
        <f t="shared" si="100"/>
        <v>26</v>
      </c>
      <c r="CO53">
        <f t="shared" si="101"/>
        <v>9.000136141717245</v>
      </c>
      <c r="CP53">
        <f>+IMABS(IMDIV(COMPLEX(CR$1-CQ13,-CR13),COMPLEX(CR$1+CQ13,CR13)))</f>
        <v>0.24703790575287332</v>
      </c>
      <c r="CQ53">
        <f t="shared" si="59"/>
        <v>1.6561762076479616</v>
      </c>
      <c r="CR53">
        <f t="shared" si="102"/>
        <v>1.000106405584518</v>
      </c>
      <c r="CS53">
        <f t="shared" si="103"/>
        <v>26</v>
      </c>
      <c r="CT53">
        <f t="shared" si="104"/>
        <v>8.99971655064892</v>
      </c>
      <c r="CU53">
        <f>+IMABS(IMDIV(COMPLEX(CW$1-CV13,-CW13),COMPLEX(CW$1+CV13,CW13)))</f>
        <v>0.39877434248487587</v>
      </c>
      <c r="CV53">
        <f t="shared" si="60"/>
        <v>2.3265380061556824</v>
      </c>
      <c r="CW53">
        <f t="shared" si="105"/>
        <v>0.9998014637540534</v>
      </c>
      <c r="CX53">
        <f t="shared" si="106"/>
        <v>26</v>
      </c>
      <c r="CY53">
        <f t="shared" si="107"/>
        <v>8.999329014151643</v>
      </c>
      <c r="CZ53">
        <f>+IMABS(IMDIV(COMPLEX(DB$1-DA13,-DB13),COMPLEX(DB$1+DA13,DB13)))</f>
        <v>1</v>
      </c>
      <c r="DA53" t="e">
        <f t="shared" si="61"/>
        <v>#DIV/0!</v>
      </c>
      <c r="DB53" t="e">
        <f t="shared" si="108"/>
        <v>#DIV/0!</v>
      </c>
      <c r="DC53">
        <f t="shared" si="109"/>
        <v>26</v>
      </c>
      <c r="DD53" t="e">
        <f t="shared" si="110"/>
        <v>#DIV/0!</v>
      </c>
      <c r="DI53">
        <f>+IMABS(IMDIV(COMPLEX(DK$1-DJ13,-DK13),COMPLEX(DK$1+DJ13,DK13)))</f>
        <v>0.27272037471328103</v>
      </c>
      <c r="DJ53">
        <f t="shared" si="62"/>
        <v>1.7499739171319837</v>
      </c>
      <c r="DK53">
        <f t="shared" si="111"/>
        <v>0.9999850955039907</v>
      </c>
      <c r="DL53">
        <f t="shared" si="112"/>
        <v>26</v>
      </c>
      <c r="DM53">
        <f t="shared" si="113"/>
        <v>8.999062762281213</v>
      </c>
      <c r="DN53">
        <f>+IMABS(IMDIV(COMPLEX(DP$1-DO13,-DP13),COMPLEX(DP$1+DO13,DP13)))</f>
        <v>1</v>
      </c>
      <c r="DO53" t="e">
        <f t="shared" si="63"/>
        <v>#DIV/0!</v>
      </c>
      <c r="DP53" t="e">
        <f t="shared" si="114"/>
        <v>#DIV/0!</v>
      </c>
      <c r="DQ53">
        <f t="shared" si="115"/>
        <v>26</v>
      </c>
      <c r="DR53" t="e">
        <f t="shared" si="116"/>
        <v>#DIV/0!</v>
      </c>
      <c r="DS53">
        <f>+IMABS(IMDIV(COMPLEX(DU$1-DT13,-DU13),COMPLEX(DU$1+DT13,DU13)))</f>
        <v>0.27272037471328103</v>
      </c>
      <c r="DT53">
        <f t="shared" si="64"/>
        <v>1.7499739171319837</v>
      </c>
      <c r="DU53">
        <f t="shared" si="117"/>
        <v>0.9999850955039907</v>
      </c>
      <c r="DV53">
        <f t="shared" si="118"/>
        <v>26</v>
      </c>
      <c r="DW53">
        <f t="shared" si="119"/>
        <v>8.999062762281213</v>
      </c>
      <c r="DX53">
        <f>+IMABS(IMDIV(COMPLEX(DZ$1-DY13,-DZ13),COMPLEX(DZ$1+DY13,DZ13)))</f>
        <v>0.26979258731456945</v>
      </c>
      <c r="DY53">
        <f t="shared" si="65"/>
        <v>1.7389478184626281</v>
      </c>
      <c r="DZ53">
        <f t="shared" si="120"/>
        <v>0.9999699933655135</v>
      </c>
      <c r="EA53">
        <f t="shared" si="121"/>
        <v>26</v>
      </c>
      <c r="EB53">
        <f t="shared" si="122"/>
        <v>9.00052446070324</v>
      </c>
    </row>
    <row r="54" spans="5:132" ht="12.75">
      <c r="E54">
        <f>+IMABS(IMDIV(COMPLEX(G$1-F14,-G14),COMPLEX(G$1+F14,G14)))</f>
        <v>0.33238516971976834</v>
      </c>
      <c r="F54">
        <f t="shared" si="39"/>
        <v>1.995739323466645</v>
      </c>
      <c r="G54">
        <f t="shared" si="123"/>
        <v>0.9998694005343912</v>
      </c>
      <c r="H54">
        <f t="shared" si="124"/>
        <v>28</v>
      </c>
      <c r="I54">
        <f t="shared" si="68"/>
        <v>10.000586728780455</v>
      </c>
      <c r="Q54">
        <f>+IMABS(IMDIV(COMPLEX(S$1-R14,-S14),COMPLEX(S$1+R14,S14)))</f>
        <v>0.3576667483158198</v>
      </c>
      <c r="R54">
        <f t="shared" si="40"/>
        <v>2.1136485535445266</v>
      </c>
      <c r="S54">
        <f t="shared" si="69"/>
        <v>0.9998337528592842</v>
      </c>
      <c r="T54">
        <f t="shared" si="70"/>
        <v>28</v>
      </c>
      <c r="U54">
        <f t="shared" si="71"/>
        <v>9.999372690955715</v>
      </c>
      <c r="V54">
        <f>+IMABS(IMDIV(COMPLEX(X$1-W14,-X14),COMPLEX(X$1+W14,X14)))</f>
        <v>0.43429829689064453</v>
      </c>
      <c r="W54">
        <f t="shared" si="41"/>
        <v>2.535432170359546</v>
      </c>
      <c r="X54">
        <f t="shared" si="42"/>
        <v>1.00017048140416</v>
      </c>
      <c r="Y54">
        <f t="shared" si="43"/>
        <v>28</v>
      </c>
      <c r="Z54">
        <f t="shared" si="72"/>
        <v>9.999706721354396</v>
      </c>
      <c r="AA54">
        <f>+IMABS(IMDIV(COMPLEX(AC$1-AB14,-AC14),COMPLEX(AC$1+AB14,AC14)))</f>
        <v>0.2783157730830984</v>
      </c>
      <c r="AB54">
        <f t="shared" si="44"/>
        <v>1.7712951529288312</v>
      </c>
      <c r="AC54">
        <f t="shared" si="45"/>
        <v>1.0001666589095604</v>
      </c>
      <c r="AD54">
        <f t="shared" si="46"/>
        <v>28</v>
      </c>
      <c r="AE54">
        <f t="shared" si="73"/>
        <v>10.001120541456325</v>
      </c>
      <c r="AF54">
        <f>+IMABS(IMDIV(COMPLEX(AH$1-AG14,-AH14),COMPLEX(AH$1+AG14,AH14)))</f>
        <v>0.18573879174175068</v>
      </c>
      <c r="AG54">
        <f t="shared" si="47"/>
        <v>1.4562142709439796</v>
      </c>
      <c r="AH54">
        <f t="shared" si="74"/>
        <v>1.000147164109876</v>
      </c>
      <c r="AI54">
        <f t="shared" si="75"/>
        <v>28</v>
      </c>
      <c r="AJ54">
        <f t="shared" si="76"/>
        <v>10.0000106996175</v>
      </c>
      <c r="AO54">
        <f>+IMABS(IMDIV(COMPLEX(AQ$1-AP14,-AQ14),COMPLEX(AQ$1+AP14,AQ14)))</f>
        <v>0.27418796831493575</v>
      </c>
      <c r="AP54">
        <f t="shared" si="48"/>
        <v>1.755534370733353</v>
      </c>
      <c r="AQ54">
        <f t="shared" si="49"/>
        <v>0.9997348352695632</v>
      </c>
      <c r="AR54">
        <f t="shared" si="50"/>
        <v>28</v>
      </c>
      <c r="AS54">
        <f t="shared" si="77"/>
        <v>9.999393070279782</v>
      </c>
      <c r="AT54">
        <f>+IMABS(IMDIV(COMPLEX(AV$1-AU14,-AV14),COMPLEX(AV$1+AU14,AV14)))</f>
        <v>0.3293858247220848</v>
      </c>
      <c r="AU54">
        <f t="shared" si="51"/>
        <v>1.9823407761566656</v>
      </c>
      <c r="AV54">
        <f t="shared" si="78"/>
        <v>1.0001719354978131</v>
      </c>
      <c r="AW54">
        <f t="shared" si="79"/>
        <v>28</v>
      </c>
      <c r="AX54">
        <f t="shared" si="80"/>
        <v>9.999702466883809</v>
      </c>
      <c r="AY54">
        <f>+IMABS(IMDIV(COMPLEX(BA$1-AZ14,-BA14),COMPLEX(BA$1+AZ14,BA14)))</f>
        <v>0.3330290783540968</v>
      </c>
      <c r="AZ54">
        <f t="shared" si="52"/>
        <v>1.9986314771632665</v>
      </c>
      <c r="BA54">
        <f t="shared" si="81"/>
        <v>0.9998156464048357</v>
      </c>
      <c r="BB54">
        <f t="shared" si="82"/>
        <v>28</v>
      </c>
      <c r="BC54">
        <f t="shared" si="83"/>
        <v>10.000970702961679</v>
      </c>
      <c r="BD54">
        <f>+IMABS(IMDIV(COMPLEX(BF$1-BE14,-BF14),COMPLEX(BF$1+BE14,BF14)))</f>
        <v>0.32125466924040447</v>
      </c>
      <c r="BE54">
        <f t="shared" si="53"/>
        <v>1.9466132721115972</v>
      </c>
      <c r="BF54">
        <f t="shared" si="84"/>
        <v>0.9998013724250627</v>
      </c>
      <c r="BG54">
        <f t="shared" si="85"/>
        <v>28</v>
      </c>
      <c r="BH54">
        <f t="shared" si="86"/>
        <v>9.999674875192875</v>
      </c>
      <c r="BM54">
        <f>+IMABS(IMDIV(COMPLEX(BO$1-BN14,-BO14),COMPLEX(BO$1+BN14,BO14)))</f>
        <v>0.3551588959218198</v>
      </c>
      <c r="BN54">
        <f t="shared" si="54"/>
        <v>2.1015392588210706</v>
      </c>
      <c r="BO54">
        <f t="shared" si="87"/>
        <v>0.9997808081927073</v>
      </c>
      <c r="BP54">
        <f t="shared" si="88"/>
        <v>28</v>
      </c>
      <c r="BQ54">
        <f t="shared" si="89"/>
        <v>9.99953211736301</v>
      </c>
      <c r="BR54">
        <f>+IMABS(IMDIV(COMPLEX(BT$1-BS14,-BT14),COMPLEX(BT$1+BS14,BT14)))</f>
        <v>0.770136237651759</v>
      </c>
      <c r="BS54">
        <f t="shared" si="55"/>
        <v>7.7008059885925935</v>
      </c>
      <c r="BT54">
        <f t="shared" si="90"/>
        <v>0.9998449738499862</v>
      </c>
      <c r="BU54">
        <f t="shared" si="91"/>
        <v>28</v>
      </c>
      <c r="BV54">
        <f t="shared" si="92"/>
        <v>9.999242427155478</v>
      </c>
      <c r="BW54">
        <f>+IMABS(IMDIV(COMPLEX(BY$1-BX14,-BY14),COMPLEX(BY$1+BX14,BY14)))</f>
        <v>0.4432910628730681</v>
      </c>
      <c r="BX54">
        <f t="shared" si="56"/>
        <v>2.5925415717621068</v>
      </c>
      <c r="BY54">
        <f t="shared" si="93"/>
        <v>0.9998232054616686</v>
      </c>
      <c r="BZ54">
        <f t="shared" si="94"/>
        <v>28</v>
      </c>
      <c r="CA54">
        <f t="shared" si="95"/>
        <v>9.999687555716068</v>
      </c>
      <c r="CB54">
        <f>+IMABS(IMDIV(COMPLEX(CD$1-CC14,-CD14),COMPLEX(CD$1+CC14,CD14)))</f>
        <v>0.10437940570632466</v>
      </c>
      <c r="CC54">
        <f t="shared" si="57"/>
        <v>1.2330884447529766</v>
      </c>
      <c r="CD54">
        <f t="shared" si="96"/>
        <v>1.000071731348724</v>
      </c>
      <c r="CE54">
        <f t="shared" si="97"/>
        <v>28</v>
      </c>
      <c r="CF54">
        <f t="shared" si="98"/>
        <v>9.999893252462641</v>
      </c>
      <c r="CI54">
        <v>20</v>
      </c>
      <c r="CK54">
        <f>+IMABS(IMDIV(COMPLEX(CM$1-CL14,-CM14),COMPLEX(CM$1+CL14,CM14)))</f>
        <v>0.687382984534288</v>
      </c>
      <c r="CL54">
        <f t="shared" si="58"/>
        <v>5.3976044202858215</v>
      </c>
      <c r="CM54">
        <f t="shared" si="99"/>
        <v>0.9999267173556543</v>
      </c>
      <c r="CN54">
        <f t="shared" si="100"/>
        <v>28</v>
      </c>
      <c r="CO54">
        <f t="shared" si="101"/>
        <v>10.0000628590729</v>
      </c>
      <c r="CP54">
        <f>+IMABS(IMDIV(COMPLEX(CR$1-CQ14,-CR14),COMPLEX(CR$1+CQ14,CR14)))</f>
        <v>0.23031832897553509</v>
      </c>
      <c r="CQ54">
        <f t="shared" si="59"/>
        <v>1.598476844768762</v>
      </c>
      <c r="CR54">
        <f t="shared" si="102"/>
        <v>1.0002984009817033</v>
      </c>
      <c r="CS54">
        <f t="shared" si="103"/>
        <v>28</v>
      </c>
      <c r="CT54">
        <f t="shared" si="104"/>
        <v>10.000014951630623</v>
      </c>
      <c r="CU54">
        <f>+IMABS(IMDIV(COMPLEX(CW$1-CV14,-CW14),COMPLEX(CW$1+CV14,CW14)))</f>
        <v>0.4173637219107835</v>
      </c>
      <c r="CV54">
        <f t="shared" si="60"/>
        <v>2.432673307881026</v>
      </c>
      <c r="CW54">
        <f t="shared" si="105"/>
        <v>0.9998657245709108</v>
      </c>
      <c r="CX54">
        <f t="shared" si="106"/>
        <v>28</v>
      </c>
      <c r="CY54">
        <f t="shared" si="107"/>
        <v>9.999194738722554</v>
      </c>
      <c r="CZ54">
        <f>+IMABS(IMDIV(COMPLEX(DB$1-DA14,-DB14),COMPLEX(DB$1+DA14,DB14)))</f>
        <v>1</v>
      </c>
      <c r="DA54" t="e">
        <f t="shared" si="61"/>
        <v>#DIV/0!</v>
      </c>
      <c r="DB54" t="e">
        <f t="shared" si="108"/>
        <v>#DIV/0!</v>
      </c>
      <c r="DC54">
        <f t="shared" si="109"/>
        <v>28</v>
      </c>
      <c r="DD54" t="e">
        <f t="shared" si="110"/>
        <v>#DIV/0!</v>
      </c>
      <c r="DI54">
        <f>+IMABS(IMDIV(COMPLEX(DK$1-DJ14,-DK14),COMPLEX(DK$1+DJ14,DK14)))</f>
        <v>0.3204589458010178</v>
      </c>
      <c r="DJ54">
        <f t="shared" si="62"/>
        <v>1.943162870943134</v>
      </c>
      <c r="DK54">
        <f t="shared" si="111"/>
        <v>1.0000838244689314</v>
      </c>
      <c r="DL54">
        <f t="shared" si="112"/>
        <v>28</v>
      </c>
      <c r="DM54">
        <f t="shared" si="113"/>
        <v>9.999146586750143</v>
      </c>
      <c r="DN54">
        <f>+IMABS(IMDIV(COMPLEX(DP$1-DO14,-DP14),COMPLEX(DP$1+DO14,DP14)))</f>
        <v>1</v>
      </c>
      <c r="DO54" t="e">
        <f t="shared" si="63"/>
        <v>#DIV/0!</v>
      </c>
      <c r="DP54" t="e">
        <f t="shared" si="114"/>
        <v>#DIV/0!</v>
      </c>
      <c r="DQ54">
        <f t="shared" si="115"/>
        <v>28</v>
      </c>
      <c r="DR54" t="e">
        <f t="shared" si="116"/>
        <v>#DIV/0!</v>
      </c>
      <c r="DS54">
        <f>+IMABS(IMDIV(COMPLEX(DU$1-DT14,-DU14),COMPLEX(DU$1+DT14,DU14)))</f>
        <v>0.3204589458010178</v>
      </c>
      <c r="DT54">
        <f t="shared" si="64"/>
        <v>1.943162870943134</v>
      </c>
      <c r="DU54">
        <f t="shared" si="117"/>
        <v>1.0000838244689314</v>
      </c>
      <c r="DV54">
        <f t="shared" si="118"/>
        <v>28</v>
      </c>
      <c r="DW54">
        <f t="shared" si="119"/>
        <v>9.999146586750143</v>
      </c>
      <c r="DX54">
        <f>+IMABS(IMDIV(COMPLEX(DZ$1-DY14,-DZ14),COMPLEX(DZ$1+DY14,DZ14)))</f>
        <v>0.3115731113093696</v>
      </c>
      <c r="DY54">
        <f t="shared" si="65"/>
        <v>1.9051741482729512</v>
      </c>
      <c r="DZ54">
        <f t="shared" si="120"/>
        <v>1.0000914164162473</v>
      </c>
      <c r="EA54">
        <f t="shared" si="121"/>
        <v>28</v>
      </c>
      <c r="EB54">
        <f t="shared" si="122"/>
        <v>10.000615877119486</v>
      </c>
    </row>
    <row r="55" spans="5:132" ht="12.75">
      <c r="E55">
        <f>+IMABS(IMDIV(COMPLEX(G$1-F15,-G15),COMPLEX(G$1+F15,G15)))</f>
        <v>0.3525926003563406</v>
      </c>
      <c r="F55">
        <f t="shared" si="39"/>
        <v>2.0892448883049894</v>
      </c>
      <c r="G55">
        <f t="shared" si="123"/>
        <v>1.00011722752752</v>
      </c>
      <c r="H55">
        <f t="shared" si="124"/>
        <v>30</v>
      </c>
      <c r="I55">
        <f t="shared" si="68"/>
        <v>11.000703956307975</v>
      </c>
      <c r="Q55">
        <f>+IMABS(IMDIV(COMPLEX(S$1-R15,-S15),COMPLEX(S$1+R15,S15)))</f>
        <v>0.276159369440846</v>
      </c>
      <c r="R55">
        <f t="shared" si="40"/>
        <v>1.763039149177127</v>
      </c>
      <c r="S55">
        <f t="shared" si="69"/>
        <v>1.0000222059995048</v>
      </c>
      <c r="T55">
        <f t="shared" si="70"/>
        <v>30</v>
      </c>
      <c r="U55">
        <f t="shared" si="71"/>
        <v>10.99939489695522</v>
      </c>
      <c r="V55">
        <f>+IMABS(IMDIV(COMPLEX(X$1-W15,-X15),COMPLEX(X$1+W15,X15)))</f>
        <v>0.39622100092012735</v>
      </c>
      <c r="W55">
        <f t="shared" si="41"/>
        <v>2.3124702963301047</v>
      </c>
      <c r="X55">
        <f t="shared" si="42"/>
        <v>1.0002034153676924</v>
      </c>
      <c r="Y55">
        <f t="shared" si="43"/>
        <v>30</v>
      </c>
      <c r="Z55">
        <f t="shared" si="72"/>
        <v>10.99991013672209</v>
      </c>
      <c r="AA55">
        <f>+IMABS(IMDIV(COMPLEX(AC$1-AB15,-AC15),COMPLEX(AC$1+AB15,AC15)))</f>
        <v>0.3184029814297011</v>
      </c>
      <c r="AB55">
        <f t="shared" si="44"/>
        <v>1.9342851355118171</v>
      </c>
      <c r="AC55">
        <f t="shared" si="45"/>
        <v>1.000147433046441</v>
      </c>
      <c r="AD55">
        <f t="shared" si="46"/>
        <v>30</v>
      </c>
      <c r="AE55">
        <f t="shared" si="73"/>
        <v>11.001267974502767</v>
      </c>
      <c r="AF55">
        <f>+IMABS(IMDIV(COMPLEX(AH$1-AG15,-AH15),COMPLEX(AH$1+AG15,AH15)))</f>
        <v>0.18432266645946518</v>
      </c>
      <c r="AG55">
        <f t="shared" si="47"/>
        <v>1.4519499534439506</v>
      </c>
      <c r="AH55">
        <f t="shared" si="74"/>
        <v>0.9999655326748972</v>
      </c>
      <c r="AI55">
        <f t="shared" si="75"/>
        <v>30</v>
      </c>
      <c r="AJ55">
        <f t="shared" si="76"/>
        <v>10.999976232292397</v>
      </c>
      <c r="AO55">
        <f>+IMABS(IMDIV(COMPLEX(AQ$1-AP15,-AQ15),COMPLEX(AQ$1+AP15,AQ15)))</f>
        <v>0.2697345452587733</v>
      </c>
      <c r="AP55">
        <f t="shared" si="48"/>
        <v>1.7387301247992215</v>
      </c>
      <c r="AQ55">
        <f t="shared" si="49"/>
        <v>0.9998448101203113</v>
      </c>
      <c r="AR55">
        <f t="shared" si="50"/>
        <v>30</v>
      </c>
      <c r="AS55">
        <f t="shared" si="77"/>
        <v>10.999237880400093</v>
      </c>
      <c r="AT55">
        <f>+IMABS(IMDIV(COMPLEX(AV$1-AU15,-AV15),COMPLEX(AV$1+AU15,AV15)))</f>
        <v>0.3299774116662856</v>
      </c>
      <c r="AU55">
        <f t="shared" si="51"/>
        <v>1.9849739916587275</v>
      </c>
      <c r="AV55">
        <f t="shared" si="78"/>
        <v>0.9999868975610717</v>
      </c>
      <c r="AW55">
        <f t="shared" si="79"/>
        <v>30</v>
      </c>
      <c r="AX55">
        <f t="shared" si="80"/>
        <v>10.999689364444881</v>
      </c>
      <c r="AY55">
        <f>+IMABS(IMDIV(COMPLEX(BA$1-AZ15,-BA15),COMPLEX(BA$1+AZ15,BA15)))</f>
        <v>0.2957717005074756</v>
      </c>
      <c r="AZ55">
        <f t="shared" si="52"/>
        <v>1.8399881138562943</v>
      </c>
      <c r="BA55">
        <f t="shared" si="81"/>
        <v>0.9999935401392903</v>
      </c>
      <c r="BB55">
        <f t="shared" si="82"/>
        <v>30</v>
      </c>
      <c r="BC55">
        <f t="shared" si="83"/>
        <v>11.000964243100968</v>
      </c>
      <c r="BD55">
        <f>+IMABS(IMDIV(COMPLEX(BF$1-BE15,-BF15),COMPLEX(BF$1+BE15,BF15)))</f>
        <v>0.30092027486610406</v>
      </c>
      <c r="BE55">
        <f t="shared" si="53"/>
        <v>1.8609040258132743</v>
      </c>
      <c r="BF55">
        <f t="shared" si="84"/>
        <v>0.9999484287013833</v>
      </c>
      <c r="BG55">
        <f t="shared" si="85"/>
        <v>30</v>
      </c>
      <c r="BH55">
        <f t="shared" si="86"/>
        <v>10.999623303894259</v>
      </c>
      <c r="BM55">
        <f>+IMABS(IMDIV(COMPLEX(BO$1-BN15,-BO15),COMPLEX(BO$1+BN15,BO15)))</f>
        <v>0.3643990939966709</v>
      </c>
      <c r="BN55">
        <f t="shared" si="54"/>
        <v>2.146628617281305</v>
      </c>
      <c r="BO55">
        <f t="shared" si="87"/>
        <v>0.9998270224877993</v>
      </c>
      <c r="BP55">
        <f t="shared" si="88"/>
        <v>30</v>
      </c>
      <c r="BQ55">
        <f t="shared" si="89"/>
        <v>10.99935913985081</v>
      </c>
      <c r="BR55">
        <f>+IMABS(IMDIV(COMPLEX(BT$1-BS15,-BT15),COMPLEX(BT$1+BS15,BT15)))</f>
        <v>0.7447873424212127</v>
      </c>
      <c r="BS55">
        <f t="shared" si="55"/>
        <v>6.836601910634371</v>
      </c>
      <c r="BT55">
        <f t="shared" si="90"/>
        <v>1.0000880501220555</v>
      </c>
      <c r="BU55">
        <f t="shared" si="91"/>
        <v>30</v>
      </c>
      <c r="BV55">
        <f t="shared" si="92"/>
        <v>10.999330477277534</v>
      </c>
      <c r="BW55">
        <f>+IMABS(IMDIV(COMPLEX(BY$1-BX15,-BY15),COMPLEX(BY$1+BX15,BY15)))</f>
        <v>0.38754232250768794</v>
      </c>
      <c r="BX55">
        <f t="shared" si="56"/>
        <v>2.2655317640705146</v>
      </c>
      <c r="BY55">
        <f t="shared" si="93"/>
        <v>1.0002347744240683</v>
      </c>
      <c r="BZ55">
        <f t="shared" si="94"/>
        <v>30</v>
      </c>
      <c r="CA55">
        <f t="shared" si="95"/>
        <v>10.999922330140137</v>
      </c>
      <c r="CB55">
        <f>+IMABS(IMDIV(COMPLEX(CD$1-CC15,-CD15),COMPLEX(CD$1+CC15,CD15)))</f>
        <v>0.07528094957818916</v>
      </c>
      <c r="CC55">
        <f t="shared" si="57"/>
        <v>1.1628190736285788</v>
      </c>
      <c r="CD55">
        <f t="shared" si="96"/>
        <v>0.9998444313229397</v>
      </c>
      <c r="CE55">
        <f t="shared" si="97"/>
        <v>30</v>
      </c>
      <c r="CF55">
        <f t="shared" si="98"/>
        <v>10.99973768378558</v>
      </c>
      <c r="CI55">
        <v>20</v>
      </c>
      <c r="CK55">
        <f>+IMABS(IMDIV(COMPLEX(CM$1-CL15,-CM15),COMPLEX(CM$1+CL15,CM15)))</f>
        <v>0.6832245950047181</v>
      </c>
      <c r="CL55">
        <f t="shared" si="58"/>
        <v>5.313621475852231</v>
      </c>
      <c r="CM55">
        <f t="shared" si="99"/>
        <v>0.9999287685081353</v>
      </c>
      <c r="CN55">
        <f t="shared" si="100"/>
        <v>30</v>
      </c>
      <c r="CO55">
        <f t="shared" si="101"/>
        <v>10.999991627581036</v>
      </c>
      <c r="CP55">
        <f>+IMABS(IMDIV(COMPLEX(CR$1-CQ15,-CR15),COMPLEX(CR$1+CQ15,CR15)))</f>
        <v>0.20803140240375056</v>
      </c>
      <c r="CQ55">
        <f t="shared" si="59"/>
        <v>1.5253526542217937</v>
      </c>
      <c r="CR55">
        <f t="shared" si="102"/>
        <v>1.0002312486700287</v>
      </c>
      <c r="CS55">
        <f t="shared" si="103"/>
        <v>30</v>
      </c>
      <c r="CT55">
        <f t="shared" si="104"/>
        <v>11.000246200300651</v>
      </c>
      <c r="CU55">
        <f>+IMABS(IMDIV(COMPLEX(CW$1-CV15,-CW15),COMPLEX(CW$1+CV15,CW15)))</f>
        <v>0.427002363324532</v>
      </c>
      <c r="CV55">
        <f t="shared" si="60"/>
        <v>2.4904157922954084</v>
      </c>
      <c r="CW55">
        <f t="shared" si="105"/>
        <v>1.0001669848575936</v>
      </c>
      <c r="CX55">
        <f t="shared" si="106"/>
        <v>30</v>
      </c>
      <c r="CY55">
        <f t="shared" si="107"/>
        <v>10.999361723580147</v>
      </c>
      <c r="CZ55">
        <f>+IMABS(IMDIV(COMPLEX(DB$1-DA15,-DB15),COMPLEX(DB$1+DA15,DB15)))</f>
        <v>1</v>
      </c>
      <c r="DA55" t="e">
        <f t="shared" si="61"/>
        <v>#DIV/0!</v>
      </c>
      <c r="DB55" t="e">
        <f t="shared" si="108"/>
        <v>#DIV/0!</v>
      </c>
      <c r="DC55">
        <f t="shared" si="109"/>
        <v>30</v>
      </c>
      <c r="DD55" t="e">
        <f t="shared" si="110"/>
        <v>#DIV/0!</v>
      </c>
      <c r="DI55">
        <f>+IMABS(IMDIV(COMPLEX(DK$1-DJ15,-DK15),COMPLEX(DK$1+DJ15,DK15)))</f>
        <v>0.36439953325146895</v>
      </c>
      <c r="DJ55">
        <f t="shared" si="62"/>
        <v>2.146630791873348</v>
      </c>
      <c r="DK55">
        <f t="shared" si="111"/>
        <v>1.0002939384311966</v>
      </c>
      <c r="DL55">
        <f t="shared" si="112"/>
        <v>30</v>
      </c>
      <c r="DM55">
        <f t="shared" si="113"/>
        <v>10.99944052518134</v>
      </c>
      <c r="DN55">
        <f>+IMABS(IMDIV(COMPLEX(DP$1-DO15,-DP15),COMPLEX(DP$1+DO15,DP15)))</f>
        <v>1</v>
      </c>
      <c r="DO55" t="e">
        <f t="shared" si="63"/>
        <v>#DIV/0!</v>
      </c>
      <c r="DP55" t="e">
        <f t="shared" si="114"/>
        <v>#DIV/0!</v>
      </c>
      <c r="DQ55">
        <f t="shared" si="115"/>
        <v>30</v>
      </c>
      <c r="DR55" t="e">
        <f t="shared" si="116"/>
        <v>#DIV/0!</v>
      </c>
      <c r="DS55">
        <f>+IMABS(IMDIV(COMPLEX(DU$1-DT15,-DU15),COMPLEX(DU$1+DT15,DU15)))</f>
        <v>0.36439953325146895</v>
      </c>
      <c r="DT55">
        <f t="shared" si="64"/>
        <v>2.146630791873348</v>
      </c>
      <c r="DU55">
        <f t="shared" si="117"/>
        <v>1.0002939384311966</v>
      </c>
      <c r="DV55">
        <f t="shared" si="118"/>
        <v>30</v>
      </c>
      <c r="DW55">
        <f t="shared" si="119"/>
        <v>10.99944052518134</v>
      </c>
      <c r="DX55">
        <f>+IMABS(IMDIV(COMPLEX(DZ$1-DY15,-DZ15),COMPLEX(DZ$1+DY15,DZ15)))</f>
        <v>0.3519656360985573</v>
      </c>
      <c r="DY55">
        <f t="shared" si="65"/>
        <v>2.086256086728408</v>
      </c>
      <c r="DZ55">
        <f t="shared" si="120"/>
        <v>1.0001227644910873</v>
      </c>
      <c r="EA55">
        <f t="shared" si="121"/>
        <v>30</v>
      </c>
      <c r="EB55">
        <f t="shared" si="122"/>
        <v>11.000738641610573</v>
      </c>
    </row>
    <row r="56" spans="5:132" ht="12.75">
      <c r="E56">
        <f>+IMABS(IMDIV(COMPLEX(G$1-F16,-G16),COMPLEX(G$1+F16,G16)))</f>
        <v>0.368484219749077</v>
      </c>
      <c r="F56">
        <f t="shared" si="39"/>
        <v>2.1669834112543174</v>
      </c>
      <c r="G56">
        <f t="shared" si="123"/>
        <v>0.9999923448335568</v>
      </c>
      <c r="H56">
        <f t="shared" si="124"/>
        <v>32</v>
      </c>
      <c r="I56">
        <f t="shared" si="68"/>
        <v>12.00069630114153</v>
      </c>
      <c r="Q56">
        <f>+IMABS(IMDIV(COMPLEX(S$1-R16,-S16),COMPLEX(S$1+R16,S16)))</f>
        <v>0.19429472019657612</v>
      </c>
      <c r="R56">
        <f t="shared" si="40"/>
        <v>1.4822972495450946</v>
      </c>
      <c r="S56">
        <f t="shared" si="69"/>
        <v>1.000200573242304</v>
      </c>
      <c r="T56">
        <f t="shared" si="70"/>
        <v>32</v>
      </c>
      <c r="U56">
        <f t="shared" si="71"/>
        <v>11.999595470197525</v>
      </c>
      <c r="V56">
        <f>+IMABS(IMDIV(COMPLEX(X$1-W16,-X16),COMPLEX(X$1+W16,X16)))</f>
        <v>0.35376226691607143</v>
      </c>
      <c r="W56">
        <f t="shared" si="41"/>
        <v>2.0948363080808448</v>
      </c>
      <c r="X56">
        <f t="shared" si="42"/>
        <v>0.999921865432384</v>
      </c>
      <c r="Y56">
        <f t="shared" si="43"/>
        <v>32</v>
      </c>
      <c r="Z56">
        <f t="shared" si="72"/>
        <v>11.999832002154474</v>
      </c>
      <c r="AA56">
        <f>+IMABS(IMDIV(COMPLEX(AC$1-AB16,-AC16),COMPLEX(AC$1+AB16,AC16)))</f>
        <v>0.36132003413405767</v>
      </c>
      <c r="AB56">
        <f t="shared" si="44"/>
        <v>2.1314588007913122</v>
      </c>
      <c r="AC56">
        <f t="shared" si="45"/>
        <v>1.0002152983535018</v>
      </c>
      <c r="AD56">
        <f t="shared" si="46"/>
        <v>32</v>
      </c>
      <c r="AE56">
        <f t="shared" si="73"/>
        <v>12.00148327285627</v>
      </c>
      <c r="AF56">
        <f>+IMABS(IMDIV(COMPLEX(AH$1-AG16,-AH16),COMPLEX(AH$1+AG16,AH16)))</f>
        <v>0.1909385573043374</v>
      </c>
      <c r="AG56">
        <f t="shared" si="47"/>
        <v>1.472000140479222</v>
      </c>
      <c r="AH56">
        <f t="shared" si="74"/>
        <v>1.000000095434254</v>
      </c>
      <c r="AI56">
        <f t="shared" si="75"/>
        <v>32</v>
      </c>
      <c r="AJ56">
        <f t="shared" si="76"/>
        <v>11.999976327726651</v>
      </c>
      <c r="AO56">
        <f>+IMABS(IMDIV(COMPLEX(AQ$1-AP16,-AQ16),COMPLEX(AQ$1+AP16,AQ16)))</f>
        <v>0.2724071134015774</v>
      </c>
      <c r="AP56">
        <f t="shared" si="48"/>
        <v>1.7487899302455</v>
      </c>
      <c r="AQ56">
        <f t="shared" si="49"/>
        <v>0.999879891506861</v>
      </c>
      <c r="AR56">
        <f t="shared" si="50"/>
        <v>32</v>
      </c>
      <c r="AS56">
        <f t="shared" si="77"/>
        <v>11.999117771906954</v>
      </c>
      <c r="AT56">
        <f>+IMABS(IMDIV(COMPLEX(AV$1-AU16,-AV16),COMPLEX(AV$1+AU16,AV16)))</f>
        <v>0.32666958134629387</v>
      </c>
      <c r="AU56">
        <f t="shared" si="51"/>
        <v>1.970309887378785</v>
      </c>
      <c r="AV56">
        <f t="shared" si="78"/>
        <v>1.000157303237962</v>
      </c>
      <c r="AW56">
        <f t="shared" si="79"/>
        <v>32</v>
      </c>
      <c r="AX56">
        <f t="shared" si="80"/>
        <v>11.999846667682844</v>
      </c>
      <c r="AY56">
        <f>+IMABS(IMDIV(COMPLEX(BA$1-AZ16,-BA16),COMPLEX(BA$1+AZ16,BA16)))</f>
        <v>0.28515931809075906</v>
      </c>
      <c r="AZ56">
        <f t="shared" si="52"/>
        <v>1.7978262158475304</v>
      </c>
      <c r="BA56">
        <f t="shared" si="81"/>
        <v>0.9999033458551337</v>
      </c>
      <c r="BB56">
        <f t="shared" si="82"/>
        <v>32</v>
      </c>
      <c r="BC56">
        <f t="shared" si="83"/>
        <v>12.000867588956103</v>
      </c>
      <c r="BD56">
        <f>+IMABS(IMDIV(COMPLEX(BF$1-BE16,-BF16),COMPLEX(BF$1+BE16,BF16)))</f>
        <v>0.2923206879373749</v>
      </c>
      <c r="BE56">
        <f t="shared" si="53"/>
        <v>1.8261388540110566</v>
      </c>
      <c r="BF56">
        <f t="shared" si="84"/>
        <v>1.000076042722375</v>
      </c>
      <c r="BG56">
        <f t="shared" si="85"/>
        <v>32</v>
      </c>
      <c r="BH56">
        <f t="shared" si="86"/>
        <v>11.999699346616634</v>
      </c>
      <c r="BM56">
        <f>+IMABS(IMDIV(COMPLEX(BO$1-BN16,-BO16),COMPLEX(BO$1+BN16,BO16)))</f>
        <v>0.3665079013825944</v>
      </c>
      <c r="BN56">
        <f t="shared" si="54"/>
        <v>2.1571033077839386</v>
      </c>
      <c r="BO56">
        <f t="shared" si="87"/>
        <v>1.000047894197468</v>
      </c>
      <c r="BP56">
        <f t="shared" si="88"/>
        <v>32</v>
      </c>
      <c r="BQ56">
        <f t="shared" si="89"/>
        <v>11.999407034048279</v>
      </c>
      <c r="BR56">
        <f>+IMABS(IMDIV(COMPLEX(BT$1-BS16,-BT16),COMPLEX(BT$1+BS16,BT16)))</f>
        <v>0.7164956907368231</v>
      </c>
      <c r="BS56">
        <f t="shared" si="55"/>
        <v>6.05456649035765</v>
      </c>
      <c r="BT56">
        <f t="shared" si="90"/>
        <v>0.9999284046833444</v>
      </c>
      <c r="BU56">
        <f t="shared" si="91"/>
        <v>32</v>
      </c>
      <c r="BV56">
        <f t="shared" si="92"/>
        <v>11.999258881960879</v>
      </c>
      <c r="BW56">
        <f>+IMABS(IMDIV(COMPLEX(BY$1-BX16,-BY16),COMPLEX(BY$1+BX16,BY16)))</f>
        <v>0.3287395533510573</v>
      </c>
      <c r="BX56">
        <f t="shared" si="56"/>
        <v>1.9794694592603703</v>
      </c>
      <c r="BY56">
        <f t="shared" si="93"/>
        <v>1.0002372204448562</v>
      </c>
      <c r="BZ56">
        <f t="shared" si="94"/>
        <v>32</v>
      </c>
      <c r="CA56">
        <f t="shared" si="95"/>
        <v>12.000159550584993</v>
      </c>
      <c r="CB56">
        <f>+IMABS(IMDIV(COMPLEX(CD$1-CC16,-CD16),COMPLEX(CD$1+CC16,CD16)))</f>
        <v>0.046542285695998865</v>
      </c>
      <c r="CC56">
        <f t="shared" si="57"/>
        <v>1.097628421266639</v>
      </c>
      <c r="CD56">
        <f t="shared" si="96"/>
        <v>0.9996615858530409</v>
      </c>
      <c r="CE56">
        <f t="shared" si="97"/>
        <v>32</v>
      </c>
      <c r="CF56">
        <f t="shared" si="98"/>
        <v>11.999399269638621</v>
      </c>
      <c r="CI56">
        <v>20</v>
      </c>
      <c r="CK56">
        <f>+IMABS(IMDIV(COMPLEX(CM$1-CL16,-CM16),COMPLEX(CM$1+CL16,CM16)))</f>
        <v>0.6759670360156858</v>
      </c>
      <c r="CL56">
        <f t="shared" si="58"/>
        <v>5.172211541097454</v>
      </c>
      <c r="CM56">
        <f t="shared" si="99"/>
        <v>0.9998475818862272</v>
      </c>
      <c r="CN56">
        <f t="shared" si="100"/>
        <v>32</v>
      </c>
      <c r="CO56">
        <f t="shared" si="101"/>
        <v>11.999839209467263</v>
      </c>
      <c r="CP56">
        <f>+IMABS(IMDIV(COMPLEX(CR$1-CQ16,-CR16),COMPLEX(CR$1+CQ16,CR16)))</f>
        <v>0.18018659753280783</v>
      </c>
      <c r="CQ56">
        <f t="shared" si="59"/>
        <v>1.439579536003057</v>
      </c>
      <c r="CR56">
        <f t="shared" si="102"/>
        <v>1.000402735234925</v>
      </c>
      <c r="CS56">
        <f t="shared" si="103"/>
        <v>32</v>
      </c>
      <c r="CT56">
        <f t="shared" si="104"/>
        <v>12.000648935535576</v>
      </c>
      <c r="CU56">
        <f>+IMABS(IMDIV(COMPLEX(CW$1-CV16,-CW16),COMPLEX(CW$1+CV16,CW16)))</f>
        <v>0.42680202252965405</v>
      </c>
      <c r="CV56">
        <f t="shared" si="60"/>
        <v>2.4891958426414176</v>
      </c>
      <c r="CW56">
        <f t="shared" si="105"/>
        <v>1.000078683262924</v>
      </c>
      <c r="CX56">
        <f t="shared" si="106"/>
        <v>32</v>
      </c>
      <c r="CY56">
        <f t="shared" si="107"/>
        <v>11.999440406843071</v>
      </c>
      <c r="CZ56">
        <f>+IMABS(IMDIV(COMPLEX(DB$1-DA16,-DB16),COMPLEX(DB$1+DA16,DB16)))</f>
        <v>1</v>
      </c>
      <c r="DA56" t="e">
        <f t="shared" si="61"/>
        <v>#DIV/0!</v>
      </c>
      <c r="DB56" t="e">
        <f t="shared" si="108"/>
        <v>#DIV/0!</v>
      </c>
      <c r="DC56">
        <f t="shared" si="109"/>
        <v>32</v>
      </c>
      <c r="DD56" t="e">
        <f t="shared" si="110"/>
        <v>#DIV/0!</v>
      </c>
      <c r="DI56">
        <f>+IMABS(IMDIV(COMPLEX(DK$1-DJ16,-DK16),COMPLEX(DK$1+DJ16,DK16)))</f>
        <v>0.3947068937367153</v>
      </c>
      <c r="DJ56">
        <f t="shared" si="62"/>
        <v>2.3041843353326725</v>
      </c>
      <c r="DK56">
        <f t="shared" si="111"/>
        <v>1.000080006654806</v>
      </c>
      <c r="DL56">
        <f t="shared" si="112"/>
        <v>32</v>
      </c>
      <c r="DM56">
        <f t="shared" si="113"/>
        <v>11.999520531836145</v>
      </c>
      <c r="DN56">
        <f>+IMABS(IMDIV(COMPLEX(DP$1-DO16,-DP16),COMPLEX(DP$1+DO16,DP16)))</f>
        <v>1</v>
      </c>
      <c r="DO56" t="e">
        <f t="shared" si="63"/>
        <v>#DIV/0!</v>
      </c>
      <c r="DP56" t="e">
        <f t="shared" si="114"/>
        <v>#DIV/0!</v>
      </c>
      <c r="DQ56">
        <f t="shared" si="115"/>
        <v>32</v>
      </c>
      <c r="DR56" t="e">
        <f t="shared" si="116"/>
        <v>#DIV/0!</v>
      </c>
      <c r="DS56">
        <f>+IMABS(IMDIV(COMPLEX(DU$1-DT16,-DU16),COMPLEX(DU$1+DT16,DU16)))</f>
        <v>0.3947068937367153</v>
      </c>
      <c r="DT56">
        <f t="shared" si="64"/>
        <v>2.3041843353326725</v>
      </c>
      <c r="DU56">
        <f t="shared" si="117"/>
        <v>1.000080006654806</v>
      </c>
      <c r="DV56">
        <f t="shared" si="118"/>
        <v>32</v>
      </c>
      <c r="DW56">
        <f t="shared" si="119"/>
        <v>11.999520531836145</v>
      </c>
      <c r="DX56">
        <f>+IMABS(IMDIV(COMPLEX(DZ$1-DY16,-DZ16),COMPLEX(DZ$1+DY16,DZ16)))</f>
        <v>0.38500452655547807</v>
      </c>
      <c r="DY56">
        <f t="shared" si="65"/>
        <v>2.2520564562828733</v>
      </c>
      <c r="DZ56">
        <f t="shared" si="120"/>
        <v>1.0000250693973685</v>
      </c>
      <c r="EA56">
        <f t="shared" si="121"/>
        <v>32</v>
      </c>
      <c r="EB56">
        <f t="shared" si="122"/>
        <v>12.000763711007941</v>
      </c>
    </row>
    <row r="57" spans="5:132" ht="12.75">
      <c r="E57">
        <f>+IMABS(IMDIV(COMPLEX(G$1-F17,-G17),COMPLEX(G$1+F17,G17)))</f>
        <v>0.3792791894005184</v>
      </c>
      <c r="F57">
        <f t="shared" si="39"/>
        <v>2.222060491363958</v>
      </c>
      <c r="G57">
        <f t="shared" si="123"/>
        <v>1.0000272238361647</v>
      </c>
      <c r="H57">
        <f t="shared" si="124"/>
        <v>34</v>
      </c>
      <c r="I57">
        <f t="shared" si="68"/>
        <v>13.000723524977696</v>
      </c>
      <c r="Q57">
        <f>+IMABS(IMDIV(COMPLEX(S$1-R17,-S17),COMPLEX(S$1+R17,S17)))</f>
        <v>0.11826339641434794</v>
      </c>
      <c r="R57">
        <f t="shared" si="40"/>
        <v>1.2682510761908272</v>
      </c>
      <c r="S57">
        <f t="shared" si="69"/>
        <v>1.0001980096142171</v>
      </c>
      <c r="T57">
        <f t="shared" si="70"/>
        <v>34</v>
      </c>
      <c r="U57">
        <f t="shared" si="71"/>
        <v>12.999793479811743</v>
      </c>
      <c r="V57">
        <f>+IMABS(IMDIV(COMPLEX(X$1-W17,-X17),COMPLEX(X$1+W17,X17)))</f>
        <v>0.30674732370203434</v>
      </c>
      <c r="W57">
        <f t="shared" si="41"/>
        <v>1.8849509974922676</v>
      </c>
      <c r="X57">
        <f t="shared" si="42"/>
        <v>0.9999740039746777</v>
      </c>
      <c r="Y57">
        <f t="shared" si="43"/>
        <v>34</v>
      </c>
      <c r="Z57">
        <f t="shared" si="72"/>
        <v>12.999806006129152</v>
      </c>
      <c r="AA57">
        <f>+IMABS(IMDIV(COMPLEX(AC$1-AB17,-AC17),COMPLEX(AC$1+AB17,AC17)))</f>
        <v>0.4248345962392861</v>
      </c>
      <c r="AB57">
        <f t="shared" si="44"/>
        <v>2.4772606052502772</v>
      </c>
      <c r="AC57">
        <f t="shared" si="45"/>
        <v>1.000105210032409</v>
      </c>
      <c r="AD57">
        <f t="shared" si="46"/>
        <v>34</v>
      </c>
      <c r="AE57">
        <f t="shared" si="73"/>
        <v>13.001588482888678</v>
      </c>
      <c r="AF57">
        <f>+IMABS(IMDIV(COMPLEX(AH$1-AG17,-AH17),COMPLEX(AH$1+AG17,AH17)))</f>
        <v>0.20399241981081132</v>
      </c>
      <c r="AG57">
        <f t="shared" si="47"/>
        <v>1.5125388875375485</v>
      </c>
      <c r="AH57">
        <f t="shared" si="74"/>
        <v>1.0003564071015532</v>
      </c>
      <c r="AI57">
        <f t="shared" si="75"/>
        <v>34</v>
      </c>
      <c r="AJ57">
        <f t="shared" si="76"/>
        <v>13.000332734828204</v>
      </c>
      <c r="AO57">
        <f>+IMABS(IMDIV(COMPLEX(AQ$1-AP17,-AQ17),COMPLEX(AQ$1+AP17,AQ17)))</f>
        <v>0.27506262870986</v>
      </c>
      <c r="AP57">
        <f t="shared" si="48"/>
        <v>1.7588590121111918</v>
      </c>
      <c r="AQ57">
        <f t="shared" si="49"/>
        <v>0.9999198477039181</v>
      </c>
      <c r="AR57">
        <f t="shared" si="50"/>
        <v>34</v>
      </c>
      <c r="AS57">
        <f t="shared" si="77"/>
        <v>12.999037619610872</v>
      </c>
      <c r="AT57">
        <f>+IMABS(IMDIV(COMPLEX(AV$1-AU17,-AV17),COMPLEX(AV$1+AU17,AV17)))</f>
        <v>0.32120224374696754</v>
      </c>
      <c r="AU57">
        <f t="shared" si="51"/>
        <v>1.9463856967353743</v>
      </c>
      <c r="AV57">
        <f t="shared" si="78"/>
        <v>1.0001981997612406</v>
      </c>
      <c r="AW57">
        <f t="shared" si="79"/>
        <v>34</v>
      </c>
      <c r="AX57">
        <f t="shared" si="80"/>
        <v>13.000044867444085</v>
      </c>
      <c r="AY57">
        <f>+IMABS(IMDIV(COMPLEX(BA$1-AZ17,-BA17),COMPLEX(BA$1+AZ17,BA17)))</f>
        <v>0.29229355579190747</v>
      </c>
      <c r="AZ57">
        <f t="shared" si="52"/>
        <v>1.8260305051170684</v>
      </c>
      <c r="BA57">
        <f t="shared" si="81"/>
        <v>1.0000167059786793</v>
      </c>
      <c r="BB57">
        <f t="shared" si="82"/>
        <v>34</v>
      </c>
      <c r="BC57">
        <f t="shared" si="83"/>
        <v>13.000884294934782</v>
      </c>
      <c r="BD57">
        <f>+IMABS(IMDIV(COMPLEX(BF$1-BE17,-BF17),COMPLEX(BF$1+BE17,BF17)))</f>
        <v>0.2953064875961022</v>
      </c>
      <c r="BE57">
        <f t="shared" si="53"/>
        <v>1.8381132574606311</v>
      </c>
      <c r="BF57">
        <f t="shared" si="84"/>
        <v>1.0000616199459365</v>
      </c>
      <c r="BG57">
        <f t="shared" si="85"/>
        <v>34</v>
      </c>
      <c r="BH57">
        <f t="shared" si="86"/>
        <v>12.99976096656257</v>
      </c>
      <c r="BM57">
        <f>+IMABS(IMDIV(COMPLEX(BO$1-BN17,-BO17),COMPLEX(BO$1+BN17,BO17)))</f>
        <v>0.3617183731838737</v>
      </c>
      <c r="BN57">
        <f t="shared" si="54"/>
        <v>2.1334130828367903</v>
      </c>
      <c r="BO57">
        <f t="shared" si="87"/>
        <v>1.0001936628395642</v>
      </c>
      <c r="BP57">
        <f t="shared" si="88"/>
        <v>34</v>
      </c>
      <c r="BQ57">
        <f t="shared" si="89"/>
        <v>12.999600696887843</v>
      </c>
      <c r="BR57">
        <f>+IMABS(IMDIV(COMPLEX(BT$1-BS17,-BT17),COMPLEX(BT$1+BS17,BT17)))</f>
        <v>0.6845960027462918</v>
      </c>
      <c r="BS57">
        <f t="shared" si="55"/>
        <v>5.341073725807026</v>
      </c>
      <c r="BT57">
        <f t="shared" si="90"/>
        <v>1.0000138037459325</v>
      </c>
      <c r="BU57">
        <f t="shared" si="91"/>
        <v>34</v>
      </c>
      <c r="BV57">
        <f t="shared" si="92"/>
        <v>12.999272685706812</v>
      </c>
      <c r="BW57">
        <f>+IMABS(IMDIV(COMPLEX(BY$1-BX17,-BY17),COMPLEX(BY$1+BX17,BY17)))</f>
        <v>0.26837905805231926</v>
      </c>
      <c r="BX57">
        <f t="shared" si="56"/>
        <v>1.7336560305063315</v>
      </c>
      <c r="BY57">
        <f t="shared" si="93"/>
        <v>0.9998016323565926</v>
      </c>
      <c r="BZ57">
        <f t="shared" si="94"/>
        <v>34</v>
      </c>
      <c r="CA57">
        <f t="shared" si="95"/>
        <v>12.999961182941586</v>
      </c>
      <c r="CB57">
        <f>+IMABS(IMDIV(COMPLEX(CD$1-CC17,-CD17),COMPLEX(CD$1+CC17,CD17)))</f>
        <v>0.020325407469798967</v>
      </c>
      <c r="CC57">
        <f t="shared" si="57"/>
        <v>1.0414942014925683</v>
      </c>
      <c r="CD57">
        <f t="shared" si="96"/>
        <v>1.0004747372647151</v>
      </c>
      <c r="CE57">
        <f t="shared" si="97"/>
        <v>34</v>
      </c>
      <c r="CF57">
        <f t="shared" si="98"/>
        <v>12.999874006903337</v>
      </c>
      <c r="CI57">
        <v>20</v>
      </c>
      <c r="CK57">
        <f>+IMABS(IMDIV(COMPLEX(CM$1-CL17,-CM17),COMPLEX(CM$1+CL17,CM17)))</f>
        <v>0.6649667120955187</v>
      </c>
      <c r="CL57">
        <f t="shared" si="58"/>
        <v>4.969556077574609</v>
      </c>
      <c r="CM57">
        <f t="shared" si="99"/>
        <v>1.0001119093529098</v>
      </c>
      <c r="CN57">
        <f t="shared" si="100"/>
        <v>34</v>
      </c>
      <c r="CO57">
        <f t="shared" si="101"/>
        <v>12.999951118820173</v>
      </c>
      <c r="CP57">
        <f>+IMABS(IMDIV(COMPLEX(CR$1-CQ17,-CR17),COMPLEX(CR$1+CQ17,CR17)))</f>
        <v>0.14691214388167378</v>
      </c>
      <c r="CQ57">
        <f t="shared" si="59"/>
        <v>1.344424417316513</v>
      </c>
      <c r="CR57">
        <f t="shared" si="102"/>
        <v>1.000315786693834</v>
      </c>
      <c r="CS57">
        <f t="shared" si="103"/>
        <v>34</v>
      </c>
      <c r="CT57">
        <f t="shared" si="104"/>
        <v>13.00096472222941</v>
      </c>
      <c r="CU57">
        <f>+IMABS(IMDIV(COMPLEX(CW$1-CV17,-CW17),COMPLEX(CW$1+CV17,CW17)))</f>
        <v>0.4203217130274306</v>
      </c>
      <c r="CV57">
        <f t="shared" si="60"/>
        <v>2.4501896050742378</v>
      </c>
      <c r="CW57">
        <f t="shared" si="105"/>
        <v>1.0000773898262194</v>
      </c>
      <c r="CX57">
        <f t="shared" si="106"/>
        <v>34</v>
      </c>
      <c r="CY57">
        <f t="shared" si="107"/>
        <v>12.999517796669291</v>
      </c>
      <c r="CZ57">
        <f>+IMABS(IMDIV(COMPLEX(DB$1-DA17,-DB17),COMPLEX(DB$1+DA17,DB17)))</f>
        <v>1</v>
      </c>
      <c r="DA57" t="e">
        <f t="shared" si="61"/>
        <v>#DIV/0!</v>
      </c>
      <c r="DB57" t="e">
        <f t="shared" si="108"/>
        <v>#DIV/0!</v>
      </c>
      <c r="DC57">
        <f t="shared" si="109"/>
        <v>34</v>
      </c>
      <c r="DD57" t="e">
        <f t="shared" si="110"/>
        <v>#DIV/0!</v>
      </c>
      <c r="DI57">
        <f>+IMABS(IMDIV(COMPLEX(DK$1-DJ17,-DK17),COMPLEX(DK$1+DJ17,DK17)))</f>
        <v>0.4099403623613975</v>
      </c>
      <c r="DJ57">
        <f t="shared" si="62"/>
        <v>2.389487896518271</v>
      </c>
      <c r="DK57">
        <f t="shared" si="111"/>
        <v>1.000204226252939</v>
      </c>
      <c r="DL57">
        <f t="shared" si="112"/>
        <v>34</v>
      </c>
      <c r="DM57">
        <f t="shared" si="113"/>
        <v>12.999724758089084</v>
      </c>
      <c r="DN57">
        <f>+IMABS(IMDIV(COMPLEX(DP$1-DO17,-DP17),COMPLEX(DP$1+DO17,DP17)))</f>
        <v>1</v>
      </c>
      <c r="DO57" t="e">
        <f t="shared" si="63"/>
        <v>#DIV/0!</v>
      </c>
      <c r="DP57" t="e">
        <f t="shared" si="114"/>
        <v>#DIV/0!</v>
      </c>
      <c r="DQ57">
        <f t="shared" si="115"/>
        <v>34</v>
      </c>
      <c r="DR57" t="e">
        <f t="shared" si="116"/>
        <v>#DIV/0!</v>
      </c>
      <c r="DS57">
        <f>+IMABS(IMDIV(COMPLEX(DU$1-DT17,-DU17),COMPLEX(DU$1+DT17,DU17)))</f>
        <v>0.4099403623613975</v>
      </c>
      <c r="DT57">
        <f t="shared" si="64"/>
        <v>2.389487896518271</v>
      </c>
      <c r="DU57">
        <f t="shared" si="117"/>
        <v>1.000204226252939</v>
      </c>
      <c r="DV57">
        <f t="shared" si="118"/>
        <v>34</v>
      </c>
      <c r="DW57">
        <f t="shared" si="119"/>
        <v>12.999724758089084</v>
      </c>
      <c r="DX57">
        <f>+IMABS(IMDIV(COMPLEX(DZ$1-DY17,-DZ17),COMPLEX(DZ$1+DY17,DZ17)))</f>
        <v>0.40627636794167016</v>
      </c>
      <c r="DY57">
        <f t="shared" si="65"/>
        <v>2.368570648041026</v>
      </c>
      <c r="DZ57">
        <f t="shared" si="120"/>
        <v>1.0002409831254333</v>
      </c>
      <c r="EA57">
        <f t="shared" si="121"/>
        <v>34</v>
      </c>
      <c r="EB57">
        <f t="shared" si="122"/>
        <v>13.001004694133375</v>
      </c>
    </row>
    <row r="58" spans="5:132" ht="12.75">
      <c r="E58">
        <f>+IMABS(IMDIV(COMPLEX(G$1-F18,-G18),COMPLEX(G$1+F18,G18)))</f>
        <v>0.3831208016111397</v>
      </c>
      <c r="F58">
        <f t="shared" si="39"/>
        <v>2.242125857418304</v>
      </c>
      <c r="G58">
        <f t="shared" si="123"/>
        <v>1.000056136225827</v>
      </c>
      <c r="H58">
        <f t="shared" si="124"/>
        <v>36</v>
      </c>
      <c r="I58">
        <f t="shared" si="68"/>
        <v>14.000779661203524</v>
      </c>
      <c r="Q58">
        <f>+IMABS(IMDIV(COMPLEX(S$1-R18,-S18),COMPLEX(S$1+R18,S18)))</f>
        <v>0.06515429843040327</v>
      </c>
      <c r="R58">
        <f t="shared" si="40"/>
        <v>1.139390486196834</v>
      </c>
      <c r="S58">
        <f t="shared" si="69"/>
        <v>1.000342832481856</v>
      </c>
      <c r="T58">
        <f t="shared" si="70"/>
        <v>36</v>
      </c>
      <c r="U58">
        <f t="shared" si="71"/>
        <v>14.000136312293598</v>
      </c>
      <c r="V58">
        <f>+IMABS(IMDIV(COMPLEX(X$1-W18,-X18),COMPLEX(X$1+W18,X18)))</f>
        <v>0.2563702442844812</v>
      </c>
      <c r="W58">
        <f t="shared" si="41"/>
        <v>1.6895104514417991</v>
      </c>
      <c r="X58">
        <f t="shared" si="42"/>
        <v>1.0003022211023085</v>
      </c>
      <c r="Y58">
        <f t="shared" si="43"/>
        <v>36</v>
      </c>
      <c r="Z58">
        <f t="shared" si="72"/>
        <v>14.000108227231461</v>
      </c>
      <c r="AA58">
        <f>+IMABS(IMDIV(COMPLEX(AC$1-AB18,-AC18),COMPLEX(AC$1+AB18,AC18)))</f>
        <v>0.49815980903718876</v>
      </c>
      <c r="AB58">
        <f t="shared" si="44"/>
        <v>2.9853324544669837</v>
      </c>
      <c r="AC58">
        <f t="shared" si="45"/>
        <v>1.0001113750308153</v>
      </c>
      <c r="AD58">
        <f t="shared" si="46"/>
        <v>36</v>
      </c>
      <c r="AE58">
        <f t="shared" si="73"/>
        <v>14.001699857919494</v>
      </c>
      <c r="AF58">
        <f>+IMABS(IMDIV(COMPLEX(AH$1-AG18,-AH18),COMPLEX(AH$1+AG18,AH18)))</f>
        <v>0.2219818573585611</v>
      </c>
      <c r="AG58">
        <f t="shared" si="47"/>
        <v>1.5706341412680005</v>
      </c>
      <c r="AH58">
        <f t="shared" si="74"/>
        <v>0.999767117293444</v>
      </c>
      <c r="AI58">
        <f t="shared" si="75"/>
        <v>36</v>
      </c>
      <c r="AJ58">
        <f t="shared" si="76"/>
        <v>14.000099852121648</v>
      </c>
      <c r="AO58">
        <f>+IMABS(IMDIV(COMPLEX(AQ$1-AP18,-AQ18),COMPLEX(AQ$1+AP18,AQ18)))</f>
        <v>0.2722263498376278</v>
      </c>
      <c r="AP58">
        <f t="shared" si="48"/>
        <v>1.7481071890329967</v>
      </c>
      <c r="AQ58">
        <f t="shared" si="49"/>
        <v>1.0000613209570919</v>
      </c>
      <c r="AR58">
        <f t="shared" si="50"/>
        <v>36</v>
      </c>
      <c r="AS58">
        <f t="shared" si="77"/>
        <v>13.999098940567965</v>
      </c>
      <c r="AT58">
        <f>+IMABS(IMDIV(COMPLEX(AV$1-AU18,-AV18),COMPLEX(AV$1+AU18,AV18)))</f>
        <v>0.31232033415616944</v>
      </c>
      <c r="AU58">
        <f t="shared" si="51"/>
        <v>1.90833086877138</v>
      </c>
      <c r="AV58">
        <f t="shared" si="78"/>
        <v>1.0001734113057548</v>
      </c>
      <c r="AW58">
        <f t="shared" si="79"/>
        <v>36</v>
      </c>
      <c r="AX58">
        <f t="shared" si="80"/>
        <v>14.00021827874984</v>
      </c>
      <c r="AY58">
        <f>+IMABS(IMDIV(COMPLEX(BA$1-AZ18,-BA18),COMPLEX(BA$1+AZ18,BA18)))</f>
        <v>0.300340594025307</v>
      </c>
      <c r="AZ58">
        <f t="shared" si="52"/>
        <v>1.8585337135771185</v>
      </c>
      <c r="BA58">
        <f t="shared" si="81"/>
        <v>0.9997491735218497</v>
      </c>
      <c r="BB58">
        <f t="shared" si="82"/>
        <v>36</v>
      </c>
      <c r="BC58">
        <f t="shared" si="83"/>
        <v>14.00063346845663</v>
      </c>
      <c r="BD58">
        <f>+IMABS(IMDIV(COMPLEX(BF$1-BE18,-BF18),COMPLEX(BF$1+BE18,BF18)))</f>
        <v>0.3083821810900196</v>
      </c>
      <c r="BE58">
        <f t="shared" si="53"/>
        <v>1.891770491327257</v>
      </c>
      <c r="BF58">
        <f t="shared" si="84"/>
        <v>0.9998786952046814</v>
      </c>
      <c r="BG58">
        <f t="shared" si="85"/>
        <v>36</v>
      </c>
      <c r="BH58">
        <f t="shared" si="86"/>
        <v>13.999639661767253</v>
      </c>
      <c r="BM58">
        <f>+IMABS(IMDIV(COMPLEX(BO$1-BN18,-BO18),COMPLEX(BO$1+BN18,BO18)))</f>
        <v>0.3495660074955822</v>
      </c>
      <c r="BN58">
        <f t="shared" si="54"/>
        <v>2.0748700453050444</v>
      </c>
      <c r="BO58">
        <f t="shared" si="87"/>
        <v>0.9999373712313466</v>
      </c>
      <c r="BP58">
        <f t="shared" si="88"/>
        <v>36</v>
      </c>
      <c r="BQ58">
        <f t="shared" si="89"/>
        <v>13.99953806811919</v>
      </c>
      <c r="BR58">
        <f>+IMABS(IMDIV(COMPLEX(BT$1-BS18,-BT18),COMPLEX(BT$1+BS18,BT18)))</f>
        <v>0.6496070029691146</v>
      </c>
      <c r="BS58">
        <f t="shared" si="55"/>
        <v>4.707876632659156</v>
      </c>
      <c r="BT58">
        <f t="shared" si="90"/>
        <v>0.9999737962317663</v>
      </c>
      <c r="BU58">
        <f t="shared" si="91"/>
        <v>36</v>
      </c>
      <c r="BV58">
        <f t="shared" si="92"/>
        <v>13.999246481938577</v>
      </c>
      <c r="BW58">
        <f>+IMABS(IMDIV(COMPLEX(BY$1-BX18,-BY18),COMPLEX(BY$1+BX18,BY18)))</f>
        <v>0.20893016266494738</v>
      </c>
      <c r="BX58">
        <f t="shared" si="56"/>
        <v>1.5282217897949162</v>
      </c>
      <c r="BY58">
        <f t="shared" si="93"/>
        <v>1.000145150389343</v>
      </c>
      <c r="BZ58">
        <f t="shared" si="94"/>
        <v>36</v>
      </c>
      <c r="CA58">
        <f t="shared" si="95"/>
        <v>14.00010633333093</v>
      </c>
      <c r="CB58">
        <f>+IMABS(IMDIV(COMPLEX(CD$1-CC18,-CD18),COMPLEX(CD$1+CC18,CD18)))</f>
        <v>0.021903657180706842</v>
      </c>
      <c r="CC58">
        <f t="shared" si="57"/>
        <v>1.044788342869315</v>
      </c>
      <c r="CD58">
        <f t="shared" si="96"/>
        <v>0.9997974572912106</v>
      </c>
      <c r="CE58">
        <f t="shared" si="97"/>
        <v>36</v>
      </c>
      <c r="CF58">
        <f t="shared" si="98"/>
        <v>13.999671464194547</v>
      </c>
      <c r="CI58">
        <v>20</v>
      </c>
      <c r="CK58">
        <f>+IMABS(IMDIV(COMPLEX(CM$1-CL18,-CM18),COMPLEX(CM$1+CL18,CM18)))</f>
        <v>0.6495077518123785</v>
      </c>
      <c r="CL58">
        <f t="shared" si="58"/>
        <v>4.706260296317261</v>
      </c>
      <c r="CM58">
        <f t="shared" si="99"/>
        <v>0.9998428502904739</v>
      </c>
      <c r="CN58">
        <f t="shared" si="100"/>
        <v>36</v>
      </c>
      <c r="CO58">
        <f t="shared" si="101"/>
        <v>13.999793969110646</v>
      </c>
      <c r="CP58">
        <f>+IMABS(IMDIV(COMPLEX(CR$1-CQ18,-CR18),COMPLEX(CR$1+CQ18,CR18)))</f>
        <v>0.1088173616706661</v>
      </c>
      <c r="CQ58">
        <f t="shared" si="59"/>
        <v>1.2442088905023145</v>
      </c>
      <c r="CR58">
        <f t="shared" si="102"/>
        <v>1.0001679184102208</v>
      </c>
      <c r="CS58">
        <f t="shared" si="103"/>
        <v>36</v>
      </c>
      <c r="CT58">
        <f t="shared" si="104"/>
        <v>14.00113264063963</v>
      </c>
      <c r="CU58">
        <f>+IMABS(IMDIV(COMPLEX(CW$1-CV18,-CW18),COMPLEX(CW$1+CV18,CW18)))</f>
        <v>0.4094621465587811</v>
      </c>
      <c r="CV58">
        <f t="shared" si="60"/>
        <v>2.386743099270395</v>
      </c>
      <c r="CW58">
        <f t="shared" si="105"/>
        <v>0.9998923750609112</v>
      </c>
      <c r="CX58">
        <f t="shared" si="106"/>
        <v>36</v>
      </c>
      <c r="CY58">
        <f t="shared" si="107"/>
        <v>13.999410171730203</v>
      </c>
      <c r="CZ58">
        <f>+IMABS(IMDIV(COMPLEX(DB$1-DA18,-DB18),COMPLEX(DB$1+DA18,DB18)))</f>
        <v>1</v>
      </c>
      <c r="DA58" t="e">
        <f t="shared" si="61"/>
        <v>#DIV/0!</v>
      </c>
      <c r="DB58" t="e">
        <f t="shared" si="108"/>
        <v>#DIV/0!</v>
      </c>
      <c r="DC58">
        <f t="shared" si="109"/>
        <v>36</v>
      </c>
      <c r="DD58" t="e">
        <f t="shared" si="110"/>
        <v>#DIV/0!</v>
      </c>
      <c r="DI58">
        <f>+IMABS(IMDIV(COMPLEX(DK$1-DJ18,-DK18),COMPLEX(DK$1+DJ18,DK18)))</f>
        <v>0.41189716407481236</v>
      </c>
      <c r="DJ58">
        <f t="shared" si="62"/>
        <v>2.4007657807901124</v>
      </c>
      <c r="DK58">
        <f t="shared" si="111"/>
        <v>0.9999024493086683</v>
      </c>
      <c r="DL58">
        <f t="shared" si="112"/>
        <v>36</v>
      </c>
      <c r="DM58">
        <f t="shared" si="113"/>
        <v>13.999627207397753</v>
      </c>
      <c r="DN58">
        <f>+IMABS(IMDIV(COMPLEX(DP$1-DO18,-DP18),COMPLEX(DP$1+DO18,DP18)))</f>
        <v>1</v>
      </c>
      <c r="DO58" t="e">
        <f t="shared" si="63"/>
        <v>#DIV/0!</v>
      </c>
      <c r="DP58" t="e">
        <f t="shared" si="114"/>
        <v>#DIV/0!</v>
      </c>
      <c r="DQ58">
        <f t="shared" si="115"/>
        <v>36</v>
      </c>
      <c r="DR58" t="e">
        <f t="shared" si="116"/>
        <v>#DIV/0!</v>
      </c>
      <c r="DS58">
        <f>+IMABS(IMDIV(COMPLEX(DU$1-DT18,-DU18),COMPLEX(DU$1+DT18,DU18)))</f>
        <v>0.41189716407481236</v>
      </c>
      <c r="DT58">
        <f t="shared" si="64"/>
        <v>2.4007657807901124</v>
      </c>
      <c r="DU58">
        <f t="shared" si="117"/>
        <v>0.9999024493086683</v>
      </c>
      <c r="DV58">
        <f t="shared" si="118"/>
        <v>36</v>
      </c>
      <c r="DW58">
        <f t="shared" si="119"/>
        <v>13.999627207397753</v>
      </c>
      <c r="DX58">
        <f>+IMABS(IMDIV(COMPLEX(DZ$1-DY18,-DZ18),COMPLEX(DZ$1+DY18,DZ18)))</f>
        <v>0.4151807110133583</v>
      </c>
      <c r="DY58">
        <f t="shared" si="65"/>
        <v>2.419859839892667</v>
      </c>
      <c r="DZ58">
        <f t="shared" si="120"/>
        <v>0.9999420826002757</v>
      </c>
      <c r="EA58">
        <f t="shared" si="121"/>
        <v>36</v>
      </c>
      <c r="EB58">
        <f t="shared" si="122"/>
        <v>14.00094677673365</v>
      </c>
    </row>
    <row r="59" spans="5:132" ht="12.75">
      <c r="E59">
        <f>+IMABS(IMDIV(COMPLEX(G$1-F19,-G19),COMPLEX(G$1+F19,G19)))</f>
        <v>0.3812365041517465</v>
      </c>
      <c r="F59">
        <f t="shared" si="39"/>
        <v>2.2322527321335115</v>
      </c>
      <c r="G59">
        <f t="shared" si="123"/>
        <v>1.0001132312426126</v>
      </c>
      <c r="H59">
        <f t="shared" si="124"/>
        <v>38</v>
      </c>
      <c r="I59">
        <f t="shared" si="68"/>
        <v>15.000892892446137</v>
      </c>
      <c r="Q59">
        <f>+IMABS(IMDIV(COMPLEX(S$1-R19,-S19),COMPLEX(S$1+R19,S19)))</f>
        <v>0.0934388544168588</v>
      </c>
      <c r="R59">
        <f t="shared" si="40"/>
        <v>1.2061391112383373</v>
      </c>
      <c r="S59">
        <f t="shared" si="69"/>
        <v>1.0001153492855201</v>
      </c>
      <c r="T59">
        <f t="shared" si="70"/>
        <v>38</v>
      </c>
      <c r="U59">
        <f t="shared" si="71"/>
        <v>15.000251661579119</v>
      </c>
      <c r="V59">
        <f>+IMABS(IMDIV(COMPLEX(X$1-W19,-X19),COMPLEX(X$1+W19,X19)))</f>
        <v>0.20329492744195915</v>
      </c>
      <c r="W59">
        <f t="shared" si="41"/>
        <v>1.510339232030304</v>
      </c>
      <c r="X59">
        <f t="shared" si="42"/>
        <v>1.0002246569737112</v>
      </c>
      <c r="Y59">
        <f t="shared" si="43"/>
        <v>38</v>
      </c>
      <c r="Z59">
        <f t="shared" si="72"/>
        <v>15.000332884205172</v>
      </c>
      <c r="AA59">
        <f>+IMABS(IMDIV(COMPLEX(AC$1-AB19,-AC19),COMPLEX(AC$1+AB19,AC19)))</f>
        <v>0.5692634927048792</v>
      </c>
      <c r="AB59">
        <f t="shared" si="44"/>
        <v>3.6432098652592084</v>
      </c>
      <c r="AC59">
        <f t="shared" si="45"/>
        <v>1.0000576078120254</v>
      </c>
      <c r="AD59">
        <f t="shared" si="46"/>
        <v>38</v>
      </c>
      <c r="AE59">
        <f t="shared" si="73"/>
        <v>15.001757465731519</v>
      </c>
      <c r="AF59">
        <f>+IMABS(IMDIV(COMPLEX(AH$1-AG19,-AH19),COMPLEX(AH$1+AG19,AH19)))</f>
        <v>0.2419099737053215</v>
      </c>
      <c r="AG59">
        <f t="shared" si="47"/>
        <v>1.6382090920987482</v>
      </c>
      <c r="AH59">
        <f t="shared" si="74"/>
        <v>1.0001276508539367</v>
      </c>
      <c r="AI59">
        <f t="shared" si="75"/>
        <v>38</v>
      </c>
      <c r="AJ59">
        <f t="shared" si="76"/>
        <v>15.000227502975585</v>
      </c>
      <c r="AO59">
        <f>+IMABS(IMDIV(COMPLEX(AQ$1-AP19,-AQ19),COMPLEX(AQ$1+AP19,AQ19)))</f>
        <v>0.26632851248695855</v>
      </c>
      <c r="AP59">
        <f t="shared" si="48"/>
        <v>1.7260157087192909</v>
      </c>
      <c r="AQ59">
        <f t="shared" si="49"/>
        <v>1.0000091012278627</v>
      </c>
      <c r="AR59">
        <f t="shared" si="50"/>
        <v>38</v>
      </c>
      <c r="AS59">
        <f t="shared" si="77"/>
        <v>14.999108041795827</v>
      </c>
      <c r="AT59">
        <f>+IMABS(IMDIV(COMPLEX(AV$1-AU19,-AV19),COMPLEX(AV$1+AU19,AV19)))</f>
        <v>0.29830912423754563</v>
      </c>
      <c r="AU59">
        <f t="shared" si="51"/>
        <v>1.8502579541551092</v>
      </c>
      <c r="AV59">
        <f t="shared" si="78"/>
        <v>1.0001394346784374</v>
      </c>
      <c r="AW59">
        <f t="shared" si="79"/>
        <v>38</v>
      </c>
      <c r="AX59">
        <f t="shared" si="80"/>
        <v>15.000357713428278</v>
      </c>
      <c r="AY59">
        <f>+IMABS(IMDIV(COMPLEX(BA$1-AZ19,-BA19),COMPLEX(BA$1+AZ19,BA19)))</f>
        <v>0.2979772755811733</v>
      </c>
      <c r="AZ59">
        <f t="shared" si="52"/>
        <v>1.848910627010986</v>
      </c>
      <c r="BA59">
        <f t="shared" si="81"/>
        <v>0.9999516641487215</v>
      </c>
      <c r="BB59">
        <f t="shared" si="82"/>
        <v>38</v>
      </c>
      <c r="BC59">
        <f t="shared" si="83"/>
        <v>15.000585132605352</v>
      </c>
      <c r="BD59">
        <f>+IMABS(IMDIV(COMPLEX(BF$1-BE19,-BF19),COMPLEX(BF$1+BE19,BF19)))</f>
        <v>0.32880212477350895</v>
      </c>
      <c r="BE59">
        <f t="shared" si="53"/>
        <v>1.9797472158640457</v>
      </c>
      <c r="BF59">
        <f t="shared" si="84"/>
        <v>0.9998723312444675</v>
      </c>
      <c r="BG59">
        <f t="shared" si="85"/>
        <v>38</v>
      </c>
      <c r="BH59">
        <f t="shared" si="86"/>
        <v>14.999511993011721</v>
      </c>
      <c r="BM59">
        <f>+IMABS(IMDIV(COMPLEX(BO$1-BN19,-BO19),COMPLEX(BO$1+BN19,BO19)))</f>
        <v>0.33140785154706326</v>
      </c>
      <c r="BN59">
        <f t="shared" si="54"/>
        <v>1.9913602853814898</v>
      </c>
      <c r="BO59">
        <f t="shared" si="87"/>
        <v>1.0001809569972324</v>
      </c>
      <c r="BP59">
        <f t="shared" si="88"/>
        <v>38</v>
      </c>
      <c r="BQ59">
        <f t="shared" si="89"/>
        <v>14.999719025116422</v>
      </c>
      <c r="BR59">
        <f>+IMABS(IMDIV(COMPLEX(BT$1-BS19,-BT19),COMPLEX(BT$1+BS19,BT19)))</f>
        <v>0.6116861647378807</v>
      </c>
      <c r="BS59">
        <f t="shared" si="55"/>
        <v>4.150473195604689</v>
      </c>
      <c r="BT59">
        <f t="shared" si="90"/>
        <v>1.0001140230372743</v>
      </c>
      <c r="BU59">
        <f t="shared" si="91"/>
        <v>38</v>
      </c>
      <c r="BV59">
        <f t="shared" si="92"/>
        <v>14.99936050497585</v>
      </c>
      <c r="BW59">
        <f>+IMABS(IMDIV(COMPLEX(BY$1-BX19,-BY19),COMPLEX(BY$1+BX19,BY19)))</f>
        <v>0.1559531843910079</v>
      </c>
      <c r="BX59">
        <f t="shared" si="56"/>
        <v>1.3695368112454411</v>
      </c>
      <c r="BY59">
        <f t="shared" si="93"/>
        <v>0.9996619060185701</v>
      </c>
      <c r="BZ59">
        <f t="shared" si="94"/>
        <v>38</v>
      </c>
      <c r="CA59">
        <f t="shared" si="95"/>
        <v>14.9997682393495</v>
      </c>
      <c r="CB59">
        <f>+IMABS(IMDIV(COMPLEX(CD$1-CC19,-CD19),COMPLEX(CD$1+CC19,CD19)))</f>
        <v>0.04957231392015765</v>
      </c>
      <c r="CC59">
        <f t="shared" si="57"/>
        <v>1.1043158036033751</v>
      </c>
      <c r="CD59">
        <f t="shared" si="96"/>
        <v>1.0002860539885643</v>
      </c>
      <c r="CE59">
        <f t="shared" si="97"/>
        <v>38</v>
      </c>
      <c r="CF59">
        <f t="shared" si="98"/>
        <v>14.99995751818311</v>
      </c>
      <c r="CI59">
        <v>20</v>
      </c>
      <c r="CK59">
        <f>+IMABS(IMDIV(COMPLEX(CM$1-CL19,-CM19),COMPLEX(CM$1+CL19,CM19)))</f>
        <v>0.6292738919281193</v>
      </c>
      <c r="CL59">
        <f t="shared" si="58"/>
        <v>4.394818321271877</v>
      </c>
      <c r="CM59">
        <f t="shared" si="99"/>
        <v>0.999958662405433</v>
      </c>
      <c r="CN59">
        <f t="shared" si="100"/>
        <v>38</v>
      </c>
      <c r="CO59">
        <f t="shared" si="101"/>
        <v>14.99975263151608</v>
      </c>
      <c r="CP59">
        <f>+IMABS(IMDIV(COMPLEX(CR$1-CQ19,-CR19),COMPLEX(CR$1+CQ19,CR19)))</f>
        <v>0.06758606664329707</v>
      </c>
      <c r="CQ59">
        <f t="shared" si="59"/>
        <v>1.144970091555767</v>
      </c>
      <c r="CR59">
        <f t="shared" si="102"/>
        <v>0.9999738790880061</v>
      </c>
      <c r="CS59">
        <f t="shared" si="103"/>
        <v>38</v>
      </c>
      <c r="CT59">
        <f t="shared" si="104"/>
        <v>15.001106519727637</v>
      </c>
      <c r="CU59">
        <f>+IMABS(IMDIV(COMPLEX(CW$1-CV19,-CW19),COMPLEX(CW$1+CV19,CW19)))</f>
        <v>0.39181448019628995</v>
      </c>
      <c r="CV59">
        <f t="shared" si="60"/>
        <v>2.2884702691466474</v>
      </c>
      <c r="CW59">
        <f t="shared" si="105"/>
        <v>0.9997685754244855</v>
      </c>
      <c r="CX59">
        <f t="shared" si="106"/>
        <v>38</v>
      </c>
      <c r="CY59">
        <f t="shared" si="107"/>
        <v>14.999178747154689</v>
      </c>
      <c r="CZ59">
        <f>+IMABS(IMDIV(COMPLEX(DB$1-DA19,-DB19),COMPLEX(DB$1+DA19,DB19)))</f>
        <v>1</v>
      </c>
      <c r="DA59" t="e">
        <f t="shared" si="61"/>
        <v>#DIV/0!</v>
      </c>
      <c r="DB59" t="e">
        <f t="shared" si="108"/>
        <v>#DIV/0!</v>
      </c>
      <c r="DC59">
        <f t="shared" si="109"/>
        <v>38</v>
      </c>
      <c r="DD59" t="e">
        <f t="shared" si="110"/>
        <v>#DIV/0!</v>
      </c>
      <c r="DI59">
        <f>+IMABS(IMDIV(COMPLEX(DK$1-DJ19,-DK19),COMPLEX(DK$1+DJ19,DK19)))</f>
        <v>0.4041439615251847</v>
      </c>
      <c r="DJ59">
        <f t="shared" si="62"/>
        <v>2.356515451482721</v>
      </c>
      <c r="DK59">
        <f t="shared" si="111"/>
        <v>0.9997944215030635</v>
      </c>
      <c r="DL59">
        <f t="shared" si="112"/>
        <v>38</v>
      </c>
      <c r="DM59">
        <f t="shared" si="113"/>
        <v>14.999421628900816</v>
      </c>
      <c r="DN59">
        <f>+IMABS(IMDIV(COMPLEX(DP$1-DO19,-DP19),COMPLEX(DP$1+DO19,DP19)))</f>
        <v>1</v>
      </c>
      <c r="DO59" t="e">
        <f t="shared" si="63"/>
        <v>#DIV/0!</v>
      </c>
      <c r="DP59" t="e">
        <f t="shared" si="114"/>
        <v>#DIV/0!</v>
      </c>
      <c r="DQ59">
        <f t="shared" si="115"/>
        <v>38</v>
      </c>
      <c r="DR59" t="e">
        <f t="shared" si="116"/>
        <v>#DIV/0!</v>
      </c>
      <c r="DS59">
        <f>+IMABS(IMDIV(COMPLEX(DU$1-DT19,-DU19),COMPLEX(DU$1+DT19,DU19)))</f>
        <v>0.4041439615251847</v>
      </c>
      <c r="DT59">
        <f t="shared" si="64"/>
        <v>2.356515451482721</v>
      </c>
      <c r="DU59">
        <f t="shared" si="117"/>
        <v>0.9997944215030635</v>
      </c>
      <c r="DV59">
        <f t="shared" si="118"/>
        <v>38</v>
      </c>
      <c r="DW59">
        <f t="shared" si="119"/>
        <v>14.999421628900816</v>
      </c>
      <c r="DX59">
        <f>+IMABS(IMDIV(COMPLEX(DZ$1-DY19,-DZ19),COMPLEX(DZ$1+DY19,DZ19)))</f>
        <v>0.4156506556614068</v>
      </c>
      <c r="DY59">
        <f t="shared" si="65"/>
        <v>2.4226101549985266</v>
      </c>
      <c r="DZ59">
        <f t="shared" si="120"/>
        <v>0.9998391064789627</v>
      </c>
      <c r="EA59">
        <f t="shared" si="121"/>
        <v>38</v>
      </c>
      <c r="EB59">
        <f t="shared" si="122"/>
        <v>15.000785883212613</v>
      </c>
    </row>
    <row r="60" spans="5:132" ht="12.75">
      <c r="E60">
        <f>+IMABS(IMDIV(COMPLEX(G$1-F20,-G20),COMPLEX(G$1+F20,G20)))</f>
        <v>0.37652170670902524</v>
      </c>
      <c r="F60">
        <f t="shared" si="39"/>
        <v>2.2078101539721255</v>
      </c>
      <c r="G60">
        <f t="shared" si="123"/>
        <v>1.0003670838115657</v>
      </c>
      <c r="H60">
        <f t="shared" si="124"/>
        <v>40</v>
      </c>
      <c r="I60">
        <f t="shared" si="68"/>
        <v>16.001259976257703</v>
      </c>
      <c r="Q60">
        <f>+IMABS(IMDIV(COMPLEX(S$1-R20,-S20),COMPLEX(S$1+R20,S20)))</f>
        <v>0.15561664107159776</v>
      </c>
      <c r="R60">
        <f t="shared" si="40"/>
        <v>1.3685923921311978</v>
      </c>
      <c r="S60">
        <f t="shared" si="69"/>
        <v>0.999702258678742</v>
      </c>
      <c r="T60">
        <f t="shared" si="70"/>
        <v>40</v>
      </c>
      <c r="U60">
        <f t="shared" si="71"/>
        <v>15.99995392025786</v>
      </c>
      <c r="V60">
        <f>+IMABS(IMDIV(COMPLEX(X$1-W20,-X20),COMPLEX(X$1+W20,X20)))</f>
        <v>0.14927758331242505</v>
      </c>
      <c r="W60">
        <f t="shared" si="41"/>
        <v>1.3509431052579088</v>
      </c>
      <c r="X60">
        <f t="shared" si="42"/>
        <v>0.9999578869414574</v>
      </c>
      <c r="Y60">
        <f t="shared" si="43"/>
        <v>40</v>
      </c>
      <c r="Z60">
        <f t="shared" si="72"/>
        <v>16.00029077114663</v>
      </c>
      <c r="AA60">
        <f>+IMABS(IMDIV(COMPLEX(AC$1-AB20,-AC20),COMPLEX(AC$1+AB20,AC20)))</f>
        <v>0.6325901277453757</v>
      </c>
      <c r="AB60">
        <f t="shared" si="44"/>
        <v>4.443511867895453</v>
      </c>
      <c r="AC60">
        <f t="shared" si="45"/>
        <v>1.0001152077189857</v>
      </c>
      <c r="AD60">
        <f t="shared" si="46"/>
        <v>40</v>
      </c>
      <c r="AE60">
        <f t="shared" si="73"/>
        <v>16.001872673450503</v>
      </c>
      <c r="AF60">
        <f>+IMABS(IMDIV(COMPLEX(AH$1-AG20,-AH20),COMPLEX(AH$1+AG20,AH20)))</f>
        <v>0.2619374633696564</v>
      </c>
      <c r="AG60">
        <f t="shared" si="47"/>
        <v>1.709797477502498</v>
      </c>
      <c r="AH60">
        <f t="shared" si="74"/>
        <v>0.9998815657909346</v>
      </c>
      <c r="AI60">
        <f t="shared" si="75"/>
        <v>40</v>
      </c>
      <c r="AJ60">
        <f t="shared" si="76"/>
        <v>16.00010906876652</v>
      </c>
      <c r="AO60">
        <f>+IMABS(IMDIV(COMPLEX(AQ$1-AP20,-AQ20),COMPLEX(AQ$1+AP20,AQ20)))</f>
        <v>0.26728477341308887</v>
      </c>
      <c r="AP60">
        <f t="shared" si="48"/>
        <v>1.729573410554434</v>
      </c>
      <c r="AQ60">
        <f t="shared" si="49"/>
        <v>0.9997534165054532</v>
      </c>
      <c r="AR60">
        <f t="shared" si="50"/>
        <v>40</v>
      </c>
      <c r="AS60">
        <f t="shared" si="77"/>
        <v>15.99886145830128</v>
      </c>
      <c r="AT60">
        <f>+IMABS(IMDIV(COMPLEX(AV$1-AU20,-AV20),COMPLEX(AV$1+AU20,AV20)))</f>
        <v>0.2789729461949253</v>
      </c>
      <c r="AU60">
        <f t="shared" si="51"/>
        <v>1.7738210230051754</v>
      </c>
      <c r="AV60">
        <f t="shared" si="78"/>
        <v>0.9998991110513954</v>
      </c>
      <c r="AW60">
        <f t="shared" si="79"/>
        <v>40</v>
      </c>
      <c r="AX60">
        <f t="shared" si="80"/>
        <v>16.000256824479674</v>
      </c>
      <c r="AY60">
        <f>+IMABS(IMDIV(COMPLEX(BA$1-AZ20,-BA20),COMPLEX(BA$1+AZ20,BA20)))</f>
        <v>0.2806025943068066</v>
      </c>
      <c r="AZ60">
        <f t="shared" si="52"/>
        <v>1.7801045488520355</v>
      </c>
      <c r="BA60">
        <f t="shared" si="81"/>
        <v>1.0000587353101322</v>
      </c>
      <c r="BB60">
        <f t="shared" si="82"/>
        <v>40</v>
      </c>
      <c r="BC60">
        <f t="shared" si="83"/>
        <v>16.000643867915485</v>
      </c>
      <c r="BD60">
        <f>+IMABS(IMDIV(COMPLEX(BF$1-BE20,-BF20),COMPLEX(BF$1+BE20,BF20)))</f>
        <v>0.35395548353205936</v>
      </c>
      <c r="BE60">
        <f t="shared" si="53"/>
        <v>2.0957619003322163</v>
      </c>
      <c r="BF60">
        <f t="shared" si="84"/>
        <v>0.9998864028302559</v>
      </c>
      <c r="BG60">
        <f t="shared" si="85"/>
        <v>40</v>
      </c>
      <c r="BH60">
        <f t="shared" si="86"/>
        <v>15.999398395841977</v>
      </c>
      <c r="BM60">
        <f>+IMABS(IMDIV(COMPLEX(BO$1-BN20,-BO20),COMPLEX(BO$1+BN20,BO20)))</f>
        <v>0.3090141800841819</v>
      </c>
      <c r="BN60">
        <f t="shared" si="54"/>
        <v>1.894415402393724</v>
      </c>
      <c r="BO60">
        <f t="shared" si="87"/>
        <v>1.000219325445472</v>
      </c>
      <c r="BP60">
        <f t="shared" si="88"/>
        <v>40</v>
      </c>
      <c r="BQ60">
        <f t="shared" si="89"/>
        <v>15.999938350561894</v>
      </c>
      <c r="BR60">
        <f>+IMABS(IMDIV(COMPLEX(BT$1-BS20,-BT20),COMPLEX(BT$1+BS20,BT20)))</f>
        <v>0.5714759238899424</v>
      </c>
      <c r="BS60">
        <f t="shared" si="55"/>
        <v>3.667182339333347</v>
      </c>
      <c r="BT60">
        <f t="shared" si="90"/>
        <v>1.0000497243886957</v>
      </c>
      <c r="BU60">
        <f t="shared" si="91"/>
        <v>40</v>
      </c>
      <c r="BV60">
        <f t="shared" si="92"/>
        <v>15.999410229364546</v>
      </c>
      <c r="BW60">
        <f>+IMABS(IMDIV(COMPLEX(BY$1-BX20,-BY20),COMPLEX(BY$1+BX20,BY20)))</f>
        <v>0.1217988506551696</v>
      </c>
      <c r="BX60">
        <f t="shared" si="56"/>
        <v>1.277382580849583</v>
      </c>
      <c r="BY60">
        <f t="shared" si="93"/>
        <v>1.0002995934609107</v>
      </c>
      <c r="BZ60">
        <f t="shared" si="94"/>
        <v>40</v>
      </c>
      <c r="CA60">
        <f t="shared" si="95"/>
        <v>16.00006783281041</v>
      </c>
      <c r="CB60">
        <f>+IMABS(IMDIV(COMPLEX(CD$1-CC20,-CD20),COMPLEX(CD$1+CC20,CD20)))</f>
        <v>0.07984777497110601</v>
      </c>
      <c r="CC60">
        <f t="shared" si="57"/>
        <v>1.1735534030113304</v>
      </c>
      <c r="CD60">
        <f t="shared" si="96"/>
        <v>0.9996195937064144</v>
      </c>
      <c r="CE60">
        <f t="shared" si="97"/>
        <v>40</v>
      </c>
      <c r="CF60">
        <f t="shared" si="98"/>
        <v>15.999577111889526</v>
      </c>
      <c r="CI60">
        <v>20</v>
      </c>
      <c r="CK60">
        <f>+IMABS(IMDIV(COMPLEX(CM$1-CL20,-CM20),COMPLEX(CM$1+CL20,CM20)))</f>
        <v>0.6036295912494527</v>
      </c>
      <c r="CL60">
        <f t="shared" si="58"/>
        <v>4.045785345844737</v>
      </c>
      <c r="CM60">
        <f t="shared" si="99"/>
        <v>0.9999469465755653</v>
      </c>
      <c r="CN60">
        <f t="shared" si="100"/>
        <v>40</v>
      </c>
      <c r="CO60">
        <f t="shared" si="101"/>
        <v>15.999699578091645</v>
      </c>
      <c r="CP60">
        <f>+IMABS(IMDIV(COMPLEX(CR$1-CQ20,-CR20),COMPLEX(CR$1+CQ20,CR20)))</f>
        <v>0.033930321432837376</v>
      </c>
      <c r="CQ60">
        <f t="shared" si="59"/>
        <v>1.0702440459225706</v>
      </c>
      <c r="CR60">
        <f t="shared" si="102"/>
        <v>1.0002280803014678</v>
      </c>
      <c r="CS60">
        <f t="shared" si="103"/>
        <v>40</v>
      </c>
      <c r="CT60">
        <f t="shared" si="104"/>
        <v>16.001334600029104</v>
      </c>
      <c r="CU60">
        <f>+IMABS(IMDIV(COMPLEX(CW$1-CV20,-CW20),COMPLEX(CW$1+CV20,CW20)))</f>
        <v>0.3657980413934027</v>
      </c>
      <c r="CV60">
        <f t="shared" si="60"/>
        <v>2.1535695733172955</v>
      </c>
      <c r="CW60">
        <f t="shared" si="105"/>
        <v>0.9998001733135077</v>
      </c>
      <c r="CX60">
        <f t="shared" si="106"/>
        <v>40</v>
      </c>
      <c r="CY60">
        <f t="shared" si="107"/>
        <v>15.998978920468197</v>
      </c>
      <c r="CZ60">
        <f>+IMABS(IMDIV(COMPLEX(DB$1-DA20,-DB20),COMPLEX(DB$1+DA20,DB20)))</f>
        <v>1</v>
      </c>
      <c r="DA60" t="e">
        <f t="shared" si="61"/>
        <v>#DIV/0!</v>
      </c>
      <c r="DB60" t="e">
        <f t="shared" si="108"/>
        <v>#DIV/0!</v>
      </c>
      <c r="DC60">
        <f t="shared" si="109"/>
        <v>40</v>
      </c>
      <c r="DD60" t="e">
        <f t="shared" si="110"/>
        <v>#DIV/0!</v>
      </c>
      <c r="DI60">
        <f>+IMABS(IMDIV(COMPLEX(DK$1-DJ20,-DK20),COMPLEX(DK$1+DJ20,DK20)))</f>
        <v>0.38807339490797943</v>
      </c>
      <c r="DJ60">
        <f t="shared" si="62"/>
        <v>2.268365819295017</v>
      </c>
      <c r="DK60">
        <f t="shared" si="111"/>
        <v>0.9997205021132731</v>
      </c>
      <c r="DL60">
        <f t="shared" si="112"/>
        <v>40</v>
      </c>
      <c r="DM60">
        <f t="shared" si="113"/>
        <v>15.99914213101409</v>
      </c>
      <c r="DN60">
        <f>+IMABS(IMDIV(COMPLEX(DP$1-DO20,-DP20),COMPLEX(DP$1+DO20,DP20)))</f>
        <v>1</v>
      </c>
      <c r="DO60" t="e">
        <f t="shared" si="63"/>
        <v>#DIV/0!</v>
      </c>
      <c r="DP60" t="e">
        <f t="shared" si="114"/>
        <v>#DIV/0!</v>
      </c>
      <c r="DQ60">
        <f t="shared" si="115"/>
        <v>40</v>
      </c>
      <c r="DR60" t="e">
        <f t="shared" si="116"/>
        <v>#DIV/0!</v>
      </c>
      <c r="DS60">
        <f>+IMABS(IMDIV(COMPLEX(DU$1-DT20,-DU20),COMPLEX(DU$1+DT20,DU20)))</f>
        <v>0.38807339490797943</v>
      </c>
      <c r="DT60">
        <f t="shared" si="64"/>
        <v>2.268365819295017</v>
      </c>
      <c r="DU60">
        <f t="shared" si="117"/>
        <v>0.9997205021132731</v>
      </c>
      <c r="DV60">
        <f t="shared" si="118"/>
        <v>40</v>
      </c>
      <c r="DW60">
        <f t="shared" si="119"/>
        <v>15.99914213101409</v>
      </c>
      <c r="DX60">
        <f>+IMABS(IMDIV(COMPLEX(DZ$1-DY20,-DZ20),COMPLEX(DZ$1+DY20,DZ20)))</f>
        <v>0.41061928539657117</v>
      </c>
      <c r="DY60">
        <f t="shared" si="65"/>
        <v>2.3933923361332266</v>
      </c>
      <c r="DZ60">
        <f t="shared" si="120"/>
        <v>0.9997461721525591</v>
      </c>
      <c r="EA60">
        <f t="shared" si="121"/>
        <v>40</v>
      </c>
      <c r="EB60">
        <f t="shared" si="122"/>
        <v>16.000532055365174</v>
      </c>
    </row>
    <row r="61" spans="5:132" ht="12.75">
      <c r="E61">
        <f>+IMABS(IMDIV(COMPLEX(G$1-F21,-G21),COMPLEX(G$1+F21,G21)))</f>
        <v>0.37162248401063797</v>
      </c>
      <c r="F61">
        <f t="shared" si="39"/>
        <v>2.182800067012357</v>
      </c>
      <c r="G61">
        <f t="shared" si="123"/>
        <v>0.9999084136565997</v>
      </c>
      <c r="H61">
        <f t="shared" si="124"/>
        <v>42</v>
      </c>
      <c r="I61">
        <f t="shared" si="68"/>
        <v>17.0011683899143</v>
      </c>
      <c r="Q61">
        <f>+IMABS(IMDIV(COMPLEX(S$1-R21,-S21),COMPLEX(S$1+R21,S21)))</f>
        <v>0.2131381555256685</v>
      </c>
      <c r="R61">
        <f t="shared" si="40"/>
        <v>1.5417422563374057</v>
      </c>
      <c r="S61">
        <f t="shared" si="69"/>
        <v>0.9998328510618714</v>
      </c>
      <c r="T61">
        <f t="shared" si="70"/>
        <v>42</v>
      </c>
      <c r="U61">
        <f t="shared" si="71"/>
        <v>16.999786771319734</v>
      </c>
      <c r="V61">
        <f>+IMABS(IMDIV(COMPLEX(X$1-W21,-X21),COMPLEX(X$1+W21,X21)))</f>
        <v>0.09595037946222437</v>
      </c>
      <c r="W61">
        <f t="shared" si="41"/>
        <v>1.2122679491976294</v>
      </c>
      <c r="X61">
        <f t="shared" si="42"/>
        <v>1.0002210801960638</v>
      </c>
      <c r="Y61">
        <f t="shared" si="43"/>
        <v>42</v>
      </c>
      <c r="Z61">
        <f t="shared" si="72"/>
        <v>17.000511851342694</v>
      </c>
      <c r="AA61">
        <f>+IMABS(IMDIV(COMPLEX(AC$1-AB21,-AC21),COMPLEX(AC$1+AB21,AC21)))</f>
        <v>0.683255014321521</v>
      </c>
      <c r="AB61">
        <f t="shared" si="44"/>
        <v>5.314227818684893</v>
      </c>
      <c r="AC61">
        <f t="shared" si="45"/>
        <v>0.9998547165917013</v>
      </c>
      <c r="AD61">
        <f t="shared" si="46"/>
        <v>42</v>
      </c>
      <c r="AE61">
        <f t="shared" si="73"/>
        <v>17.001727390042205</v>
      </c>
      <c r="AF61">
        <f>+IMABS(IMDIV(COMPLEX(AH$1-AG21,-AH21),COMPLEX(AH$1+AG21,AH21)))</f>
        <v>0.279419338360515</v>
      </c>
      <c r="AG61">
        <f t="shared" si="47"/>
        <v>1.7755393760492335</v>
      </c>
      <c r="AH61">
        <f t="shared" si="74"/>
        <v>1.000303873830554</v>
      </c>
      <c r="AI61">
        <f t="shared" si="75"/>
        <v>42</v>
      </c>
      <c r="AJ61">
        <f t="shared" si="76"/>
        <v>17.000412942597073</v>
      </c>
      <c r="AO61">
        <f>+IMABS(IMDIV(COMPLEX(AQ$1-AP21,-AQ21),COMPLEX(AQ$1+AP21,AQ21)))</f>
        <v>0.2801501004981361</v>
      </c>
      <c r="AP61">
        <f t="shared" si="48"/>
        <v>1.778356989955823</v>
      </c>
      <c r="AQ61">
        <f t="shared" si="49"/>
        <v>1.0002007817524314</v>
      </c>
      <c r="AR61">
        <f t="shared" si="50"/>
        <v>42</v>
      </c>
      <c r="AS61">
        <f t="shared" si="77"/>
        <v>16.99906224005371</v>
      </c>
      <c r="AT61">
        <f>+IMABS(IMDIV(COMPLEX(AV$1-AU21,-AV21),COMPLEX(AV$1+AU21,AV21)))</f>
        <v>0.25884604384239585</v>
      </c>
      <c r="AU61">
        <f t="shared" si="51"/>
        <v>1.6984946695403</v>
      </c>
      <c r="AV61">
        <f t="shared" si="78"/>
        <v>0.9997025718306651</v>
      </c>
      <c r="AW61">
        <f t="shared" si="79"/>
        <v>42</v>
      </c>
      <c r="AX61">
        <f t="shared" si="80"/>
        <v>16.999959396310338</v>
      </c>
      <c r="AY61">
        <f>+IMABS(IMDIV(COMPLEX(BA$1-AZ21,-BA21),COMPLEX(BA$1+AZ21,BA21)))</f>
        <v>0.2471934630229383</v>
      </c>
      <c r="AZ61">
        <f t="shared" si="52"/>
        <v>1.656725070469122</v>
      </c>
      <c r="BA61">
        <f t="shared" si="81"/>
        <v>0.9998340799451552</v>
      </c>
      <c r="BB61">
        <f t="shared" si="82"/>
        <v>42</v>
      </c>
      <c r="BC61">
        <f t="shared" si="83"/>
        <v>17.00047794786064</v>
      </c>
      <c r="BD61">
        <f>+IMABS(IMDIV(COMPLEX(BF$1-BE21,-BF21),COMPLEX(BF$1+BE21,BF21)))</f>
        <v>0.381724043752039</v>
      </c>
      <c r="BE61">
        <f t="shared" si="53"/>
        <v>2.234801515066349</v>
      </c>
      <c r="BF61">
        <f t="shared" si="84"/>
        <v>0.9999111924234225</v>
      </c>
      <c r="BG61">
        <f t="shared" si="85"/>
        <v>42</v>
      </c>
      <c r="BH61">
        <f t="shared" si="86"/>
        <v>16.9993095882654</v>
      </c>
      <c r="BM61">
        <f>+IMABS(IMDIV(COMPLEX(BO$1-BN21,-BO21),COMPLEX(BO$1+BN21,BO21)))</f>
        <v>0.28610647198538536</v>
      </c>
      <c r="BN61">
        <f t="shared" si="54"/>
        <v>1.8015382147561039</v>
      </c>
      <c r="BO61">
        <f t="shared" si="87"/>
        <v>0.999743737378526</v>
      </c>
      <c r="BP61">
        <f t="shared" si="88"/>
        <v>42</v>
      </c>
      <c r="BQ61">
        <f t="shared" si="89"/>
        <v>16.99968208794042</v>
      </c>
      <c r="BR61">
        <f>+IMABS(IMDIV(COMPLEX(BT$1-BS21,-BT21),COMPLEX(BT$1+BS21,BT21)))</f>
        <v>0.5306060731323808</v>
      </c>
      <c r="BS61">
        <f t="shared" si="55"/>
        <v>3.260813541722814</v>
      </c>
      <c r="BT61">
        <f t="shared" si="90"/>
        <v>0.9999428217487929</v>
      </c>
      <c r="BU61">
        <f t="shared" si="91"/>
        <v>42</v>
      </c>
      <c r="BV61">
        <f t="shared" si="92"/>
        <v>16.99935305111334</v>
      </c>
      <c r="BW61">
        <f>+IMABS(IMDIV(COMPLEX(BY$1-BX21,-BY21),COMPLEX(BY$1+BX21,BY21)))</f>
        <v>0.12393356162492448</v>
      </c>
      <c r="BX61">
        <f t="shared" si="56"/>
        <v>1.2829318786707455</v>
      </c>
      <c r="BY61">
        <f t="shared" si="93"/>
        <v>0.9999469046537378</v>
      </c>
      <c r="BZ61">
        <f t="shared" si="94"/>
        <v>42</v>
      </c>
      <c r="CA61">
        <f t="shared" si="95"/>
        <v>17.000014737464145</v>
      </c>
      <c r="CB61">
        <f>+IMABS(IMDIV(COMPLEX(CD$1-CC21,-CD21),COMPLEX(CD$1+CC21,CD21)))</f>
        <v>0.1105240748619017</v>
      </c>
      <c r="CC61">
        <f t="shared" si="57"/>
        <v>1.2485150451817837</v>
      </c>
      <c r="CD61">
        <f t="shared" si="96"/>
        <v>1.0004126964597626</v>
      </c>
      <c r="CE61">
        <f t="shared" si="97"/>
        <v>42</v>
      </c>
      <c r="CF61">
        <f t="shared" si="98"/>
        <v>16.999989808349287</v>
      </c>
      <c r="CI61">
        <v>20</v>
      </c>
      <c r="CK61">
        <f>+IMABS(IMDIV(COMPLEX(CM$1-CL21,-CM21),COMPLEX(CM$1+CL21,CM21)))</f>
        <v>0.5725075626003023</v>
      </c>
      <c r="CL61">
        <f t="shared" si="58"/>
        <v>3.678445336168687</v>
      </c>
      <c r="CM61">
        <f t="shared" si="99"/>
        <v>1.0001210810681584</v>
      </c>
      <c r="CN61">
        <f t="shared" si="100"/>
        <v>42</v>
      </c>
      <c r="CO61">
        <f t="shared" si="101"/>
        <v>16.999820659159802</v>
      </c>
      <c r="CP61">
        <f>+IMABS(IMDIV(COMPLEX(CR$1-CQ21,-CR21),COMPLEX(CR$1+CQ21,CR21)))</f>
        <v>0.05365538008467791</v>
      </c>
      <c r="CQ61">
        <f t="shared" si="59"/>
        <v>1.1133950126740912</v>
      </c>
      <c r="CR61">
        <f t="shared" si="102"/>
        <v>1.000354908062975</v>
      </c>
      <c r="CS61">
        <f t="shared" si="103"/>
        <v>42</v>
      </c>
      <c r="CT61">
        <f t="shared" si="104"/>
        <v>17.001689508092078</v>
      </c>
      <c r="CU61">
        <f>+IMABS(IMDIV(COMPLEX(CW$1-CV21,-CW21),COMPLEX(CW$1+CV21,CW21)))</f>
        <v>0.3380664647059692</v>
      </c>
      <c r="CV61">
        <f t="shared" si="60"/>
        <v>2.0214513895441186</v>
      </c>
      <c r="CW61">
        <f t="shared" si="105"/>
        <v>0.9997286792997621</v>
      </c>
      <c r="CX61">
        <f t="shared" si="106"/>
        <v>42</v>
      </c>
      <c r="CY61">
        <f t="shared" si="107"/>
        <v>16.998707599767958</v>
      </c>
      <c r="CZ61">
        <f>+IMABS(IMDIV(COMPLEX(DB$1-DA21,-DB21),COMPLEX(DB$1+DA21,DB21)))</f>
        <v>1</v>
      </c>
      <c r="DA61" t="e">
        <f t="shared" si="61"/>
        <v>#DIV/0!</v>
      </c>
      <c r="DB61" t="e">
        <f t="shared" si="108"/>
        <v>#DIV/0!</v>
      </c>
      <c r="DC61">
        <f t="shared" si="109"/>
        <v>42</v>
      </c>
      <c r="DD61" t="e">
        <f t="shared" si="110"/>
        <v>#DIV/0!</v>
      </c>
      <c r="DI61">
        <f>+IMABS(IMDIV(COMPLEX(DK$1-DJ21,-DK21),COMPLEX(DK$1+DJ21,DK21)))</f>
        <v>0.36274363510958607</v>
      </c>
      <c r="DJ61">
        <f t="shared" si="62"/>
        <v>2.1384543335929345</v>
      </c>
      <c r="DK61">
        <f t="shared" si="111"/>
        <v>0.9997448964903856</v>
      </c>
      <c r="DL61">
        <f t="shared" si="112"/>
        <v>42</v>
      </c>
      <c r="DM61">
        <f t="shared" si="113"/>
        <v>16.998887027504473</v>
      </c>
      <c r="DN61">
        <f>+IMABS(IMDIV(COMPLEX(DP$1-DO21,-DP21),COMPLEX(DP$1+DO21,DP21)))</f>
        <v>1</v>
      </c>
      <c r="DO61" t="e">
        <f t="shared" si="63"/>
        <v>#DIV/0!</v>
      </c>
      <c r="DP61" t="e">
        <f t="shared" si="114"/>
        <v>#DIV/0!</v>
      </c>
      <c r="DQ61">
        <f t="shared" si="115"/>
        <v>42</v>
      </c>
      <c r="DR61" t="e">
        <f t="shared" si="116"/>
        <v>#DIV/0!</v>
      </c>
      <c r="DS61">
        <f>+IMABS(IMDIV(COMPLEX(DU$1-DT21,-DU21),COMPLEX(DU$1+DT21,DU21)))</f>
        <v>0.36274363510958607</v>
      </c>
      <c r="DT61">
        <f t="shared" si="64"/>
        <v>2.1384543335929345</v>
      </c>
      <c r="DU61">
        <f t="shared" si="117"/>
        <v>0.9997448964903856</v>
      </c>
      <c r="DV61">
        <f t="shared" si="118"/>
        <v>42</v>
      </c>
      <c r="DW61">
        <f t="shared" si="119"/>
        <v>16.998887027504473</v>
      </c>
      <c r="DX61">
        <f>+IMABS(IMDIV(COMPLEX(DZ$1-DY21,-DZ21),COMPLEX(DZ$1+DY21,DZ21)))</f>
        <v>0.3993776228087644</v>
      </c>
      <c r="DY61">
        <f t="shared" si="65"/>
        <v>2.3298792651596605</v>
      </c>
      <c r="DZ61">
        <f t="shared" si="120"/>
        <v>0.9999481824719573</v>
      </c>
      <c r="EA61">
        <f t="shared" si="121"/>
        <v>42</v>
      </c>
      <c r="EB61">
        <f t="shared" si="122"/>
        <v>17.00048023783713</v>
      </c>
    </row>
    <row r="62" spans="5:132" ht="12.75">
      <c r="E62">
        <f>+IMABS(IMDIV(COMPLEX(G$1-F22,-G22),COMPLEX(G$1+F22,G22)))</f>
        <v>0.36726673175533703</v>
      </c>
      <c r="F62">
        <f t="shared" si="39"/>
        <v>2.160889588670478</v>
      </c>
      <c r="G62">
        <f t="shared" si="123"/>
        <v>1.000411846606703</v>
      </c>
      <c r="H62">
        <f t="shared" si="124"/>
        <v>44</v>
      </c>
      <c r="I62">
        <f t="shared" si="68"/>
        <v>18.001580236521004</v>
      </c>
      <c r="Q62">
        <f>+IMABS(IMDIV(COMPLEX(S$1-R22,-S22),COMPLEX(S$1+R22,S22)))</f>
        <v>0.26115701095012195</v>
      </c>
      <c r="R62">
        <f t="shared" si="40"/>
        <v>1.7069350723242547</v>
      </c>
      <c r="S62">
        <f t="shared" si="69"/>
        <v>0.9999619638689248</v>
      </c>
      <c r="T62">
        <f t="shared" si="70"/>
        <v>44</v>
      </c>
      <c r="U62">
        <f t="shared" si="71"/>
        <v>17.999748735188657</v>
      </c>
      <c r="V62">
        <f>+IMABS(IMDIV(COMPLEX(X$1-W22,-X22),COMPLEX(X$1+W22,X22)))</f>
        <v>0.046129738718167584</v>
      </c>
      <c r="W62">
        <f t="shared" si="41"/>
        <v>1.0967212011750476</v>
      </c>
      <c r="X62">
        <f t="shared" si="42"/>
        <v>0.9997458533956678</v>
      </c>
      <c r="Y62">
        <f t="shared" si="43"/>
        <v>44</v>
      </c>
      <c r="Z62">
        <f t="shared" si="72"/>
        <v>18.00025770473836</v>
      </c>
      <c r="AA62">
        <f>+IMABS(IMDIV(COMPLEX(AC$1-AB22,-AC22),COMPLEX(AC$1+AB22,AC22)))</f>
        <v>0.7321557616740207</v>
      </c>
      <c r="AB62">
        <f t="shared" si="44"/>
        <v>6.467026404973119</v>
      </c>
      <c r="AC62">
        <f t="shared" si="45"/>
        <v>1.0000040830328003</v>
      </c>
      <c r="AD62">
        <f t="shared" si="46"/>
        <v>44</v>
      </c>
      <c r="AE62">
        <f t="shared" si="73"/>
        <v>18.001731473075004</v>
      </c>
      <c r="AF62">
        <f>+IMABS(IMDIV(COMPLEX(AH$1-AG22,-AH22),COMPLEX(AH$1+AG22,AH22)))</f>
        <v>0.29332234150230135</v>
      </c>
      <c r="AG62">
        <f t="shared" si="47"/>
        <v>1.8301446578228189</v>
      </c>
      <c r="AH62">
        <f t="shared" si="74"/>
        <v>1.0000790479906114</v>
      </c>
      <c r="AI62">
        <f t="shared" si="75"/>
        <v>44</v>
      </c>
      <c r="AJ62">
        <f t="shared" si="76"/>
        <v>18.000491990587683</v>
      </c>
      <c r="AO62">
        <f>+IMABS(IMDIV(COMPLEX(AQ$1-AP22,-AQ22),COMPLEX(AQ$1+AP22,AQ22)))</f>
        <v>0.29739684657423654</v>
      </c>
      <c r="AP62">
        <f t="shared" si="48"/>
        <v>1.8465571073064055</v>
      </c>
      <c r="AQ62">
        <f t="shared" si="49"/>
        <v>1.0003017916069368</v>
      </c>
      <c r="AR62">
        <f t="shared" si="50"/>
        <v>44</v>
      </c>
      <c r="AS62">
        <f t="shared" si="77"/>
        <v>17.999364031660647</v>
      </c>
      <c r="AT62">
        <f>+IMABS(IMDIV(COMPLEX(AV$1-AU22,-AV22),COMPLEX(AV$1+AU22,AV22)))</f>
        <v>0.2430933363197438</v>
      </c>
      <c r="AU62">
        <f t="shared" si="51"/>
        <v>1.642333719557356</v>
      </c>
      <c r="AV62">
        <f t="shared" si="78"/>
        <v>1.0002032396817029</v>
      </c>
      <c r="AW62">
        <f t="shared" si="79"/>
        <v>44</v>
      </c>
      <c r="AX62">
        <f t="shared" si="80"/>
        <v>18.00016263599204</v>
      </c>
      <c r="AY62">
        <f>+IMABS(IMDIV(COMPLEX(BA$1-AZ22,-BA22),COMPLEX(BA$1+AZ22,BA22)))</f>
        <v>0.1991350621309783</v>
      </c>
      <c r="AZ62">
        <f t="shared" si="52"/>
        <v>1.4972999883372244</v>
      </c>
      <c r="BA62">
        <f t="shared" si="81"/>
        <v>1.0002003930108379</v>
      </c>
      <c r="BB62">
        <f t="shared" si="82"/>
        <v>44</v>
      </c>
      <c r="BC62">
        <f t="shared" si="83"/>
        <v>18.00067834087148</v>
      </c>
      <c r="BD62">
        <f>+IMABS(IMDIV(COMPLEX(BF$1-BE22,-BF22),COMPLEX(BF$1+BE22,BF22)))</f>
        <v>0.41052148646270703</v>
      </c>
      <c r="BE62">
        <f t="shared" si="53"/>
        <v>2.3928293467366073</v>
      </c>
      <c r="BF62">
        <f t="shared" si="84"/>
        <v>0.9999286864758076</v>
      </c>
      <c r="BG62">
        <f t="shared" si="85"/>
        <v>44</v>
      </c>
      <c r="BH62">
        <f t="shared" si="86"/>
        <v>17.99923827474121</v>
      </c>
      <c r="BM62">
        <f>+IMABS(IMDIV(COMPLEX(BO$1-BN22,-BO22),COMPLEX(BO$1+BN22,BO22)))</f>
        <v>0.2670630703196244</v>
      </c>
      <c r="BN62">
        <f t="shared" si="54"/>
        <v>1.7287477530599724</v>
      </c>
      <c r="BO62">
        <f t="shared" si="87"/>
        <v>0.999854108189689</v>
      </c>
      <c r="BP62">
        <f t="shared" si="88"/>
        <v>44</v>
      </c>
      <c r="BQ62">
        <f t="shared" si="89"/>
        <v>17.99953619613011</v>
      </c>
      <c r="BR62">
        <f>+IMABS(IMDIV(COMPLEX(BT$1-BS22,-BT22),COMPLEX(BT$1+BS22,BT22)))</f>
        <v>0.492277911268251</v>
      </c>
      <c r="BS62">
        <f t="shared" si="55"/>
        <v>2.9391628695845142</v>
      </c>
      <c r="BT62">
        <f t="shared" si="90"/>
        <v>0.9997152617634403</v>
      </c>
      <c r="BU62">
        <f t="shared" si="91"/>
        <v>44</v>
      </c>
      <c r="BV62">
        <f t="shared" si="92"/>
        <v>17.99906831287678</v>
      </c>
      <c r="BW62">
        <f>+IMABS(IMDIV(COMPLEX(BY$1-BX22,-BY22),COMPLEX(BY$1+BX22,BY22)))</f>
        <v>0.15892404850363911</v>
      </c>
      <c r="BX62">
        <f t="shared" si="56"/>
        <v>1.3779065332230624</v>
      </c>
      <c r="BY62">
        <f t="shared" si="93"/>
        <v>0.9999321721502631</v>
      </c>
      <c r="BZ62">
        <f t="shared" si="94"/>
        <v>44</v>
      </c>
      <c r="CA62">
        <f t="shared" si="95"/>
        <v>17.99994690961441</v>
      </c>
      <c r="CB62">
        <f>+IMABS(IMDIV(COMPLEX(CD$1-CC22,-CD22),COMPLEX(CD$1+CC22,CD22)))</f>
        <v>0.14065597574968086</v>
      </c>
      <c r="CC62">
        <f t="shared" si="57"/>
        <v>1.3273566156985552</v>
      </c>
      <c r="CD62">
        <f t="shared" si="96"/>
        <v>1.00026873828075</v>
      </c>
      <c r="CE62">
        <f t="shared" si="97"/>
        <v>44</v>
      </c>
      <c r="CF62">
        <f t="shared" si="98"/>
        <v>18.000258546630036</v>
      </c>
      <c r="CI62">
        <v>20</v>
      </c>
      <c r="CK62">
        <f>+IMABS(IMDIV(COMPLEX(CM$1-CL22,-CM22),COMPLEX(CM$1+CL22,CM22)))</f>
        <v>0.53582869794093</v>
      </c>
      <c r="CL62">
        <f t="shared" si="58"/>
        <v>3.308754098170166</v>
      </c>
      <c r="CM62">
        <f t="shared" si="99"/>
        <v>0.9999256869659009</v>
      </c>
      <c r="CN62">
        <f t="shared" si="100"/>
        <v>44</v>
      </c>
      <c r="CO62">
        <f t="shared" si="101"/>
        <v>17.999746346125704</v>
      </c>
      <c r="CP62">
        <f>+IMABS(IMDIV(COMPLEX(CR$1-CQ22,-CR22),COMPLEX(CR$1+CQ22,CR22)))</f>
        <v>0.10334942786899796</v>
      </c>
      <c r="CQ62">
        <f t="shared" si="59"/>
        <v>1.2305233076991744</v>
      </c>
      <c r="CR62">
        <f t="shared" si="102"/>
        <v>0.9996127601130579</v>
      </c>
      <c r="CS62">
        <f t="shared" si="103"/>
        <v>44</v>
      </c>
      <c r="CT62">
        <f t="shared" si="104"/>
        <v>18.001302268205137</v>
      </c>
      <c r="CU62">
        <f>+IMABS(IMDIV(COMPLEX(CW$1-CV22,-CW22),COMPLEX(CW$1+CV22,CW22)))</f>
        <v>0.31399142061039503</v>
      </c>
      <c r="CV62">
        <f t="shared" si="60"/>
        <v>1.915415433695531</v>
      </c>
      <c r="CW62">
        <f t="shared" si="105"/>
        <v>1.0002169366556297</v>
      </c>
      <c r="CX62">
        <f t="shared" si="106"/>
        <v>44</v>
      </c>
      <c r="CY62">
        <f t="shared" si="107"/>
        <v>17.998924536423587</v>
      </c>
      <c r="CZ62">
        <f>+IMABS(IMDIV(COMPLEX(DB$1-DA22,-DB22),COMPLEX(DB$1+DA22,DB22)))</f>
        <v>1</v>
      </c>
      <c r="DA62" t="e">
        <f t="shared" si="61"/>
        <v>#DIV/0!</v>
      </c>
      <c r="DB62" t="e">
        <f t="shared" si="108"/>
        <v>#DIV/0!</v>
      </c>
      <c r="DC62">
        <f t="shared" si="109"/>
        <v>44</v>
      </c>
      <c r="DD62" t="e">
        <f t="shared" si="110"/>
        <v>#DIV/0!</v>
      </c>
      <c r="DI62">
        <f>+IMABS(IMDIV(COMPLEX(DK$1-DJ22,-DK22),COMPLEX(DK$1+DJ22,DK22)))</f>
        <v>0.33764125922952043</v>
      </c>
      <c r="DJ62">
        <f t="shared" si="62"/>
        <v>2.0195117492878976</v>
      </c>
      <c r="DK62">
        <f t="shared" si="111"/>
        <v>1.0002534667102019</v>
      </c>
      <c r="DL62">
        <f t="shared" si="112"/>
        <v>44</v>
      </c>
      <c r="DM62">
        <f t="shared" si="113"/>
        <v>17.999140494214675</v>
      </c>
      <c r="DN62">
        <f>+IMABS(IMDIV(COMPLEX(DP$1-DO22,-DP22),COMPLEX(DP$1+DO22,DP22)))</f>
        <v>1</v>
      </c>
      <c r="DO62" t="e">
        <f t="shared" si="63"/>
        <v>#DIV/0!</v>
      </c>
      <c r="DP62" t="e">
        <f t="shared" si="114"/>
        <v>#DIV/0!</v>
      </c>
      <c r="DQ62">
        <f t="shared" si="115"/>
        <v>44</v>
      </c>
      <c r="DR62" t="e">
        <f t="shared" si="116"/>
        <v>#DIV/0!</v>
      </c>
      <c r="DS62">
        <f>+IMABS(IMDIV(COMPLEX(DU$1-DT22,-DU22),COMPLEX(DU$1+DT22,DU22)))</f>
        <v>0.33764125922952043</v>
      </c>
      <c r="DT62">
        <f t="shared" si="64"/>
        <v>2.0195117492878976</v>
      </c>
      <c r="DU62">
        <f t="shared" si="117"/>
        <v>1.0002534667102019</v>
      </c>
      <c r="DV62">
        <f t="shared" si="118"/>
        <v>44</v>
      </c>
      <c r="DW62">
        <f t="shared" si="119"/>
        <v>17.999140494214675</v>
      </c>
      <c r="DX62">
        <f>+IMABS(IMDIV(COMPLEX(DZ$1-DY22,-DZ22),COMPLEX(DZ$1+DY22,DZ22)))</f>
        <v>0.37688399683306545</v>
      </c>
      <c r="DY62">
        <f t="shared" si="65"/>
        <v>2.2096752287458012</v>
      </c>
      <c r="DZ62">
        <f t="shared" si="120"/>
        <v>0.999853044681358</v>
      </c>
      <c r="EA62">
        <f t="shared" si="121"/>
        <v>44</v>
      </c>
      <c r="EB62">
        <f t="shared" si="122"/>
        <v>18.00033328251849</v>
      </c>
    </row>
    <row r="63" spans="5:132" ht="12.75">
      <c r="E63">
        <f>+IMABS(IMDIV(COMPLEX(G$1-F23,-G23),COMPLEX(G$1+F23,G23)))</f>
        <v>0.36024214524856396</v>
      </c>
      <c r="F63">
        <f t="shared" si="39"/>
        <v>2.1261827973601926</v>
      </c>
      <c r="G63">
        <f t="shared" si="123"/>
        <v>1.0000859818251142</v>
      </c>
      <c r="H63">
        <f t="shared" si="124"/>
        <v>46</v>
      </c>
      <c r="I63">
        <f t="shared" si="68"/>
        <v>19.00166621834612</v>
      </c>
      <c r="Q63">
        <f>+IMABS(IMDIV(COMPLEX(S$1-R23,-S23),COMPLEX(S$1+R23,S23)))</f>
        <v>0.30053745634091616</v>
      </c>
      <c r="R63">
        <f t="shared" si="40"/>
        <v>1.8593382420986289</v>
      </c>
      <c r="S63">
        <f t="shared" si="69"/>
        <v>1.0001819484123877</v>
      </c>
      <c r="T63">
        <f t="shared" si="70"/>
        <v>46</v>
      </c>
      <c r="U63">
        <f t="shared" si="71"/>
        <v>18.999930683601043</v>
      </c>
      <c r="V63">
        <f>+IMABS(IMDIV(COMPLEX(X$1-W23,-X23),COMPLEX(X$1+W23,X23)))</f>
        <v>0.016075777277177197</v>
      </c>
      <c r="W63">
        <f t="shared" si="41"/>
        <v>1.032676860485639</v>
      </c>
      <c r="X63">
        <f t="shared" si="42"/>
        <v>0.9996871834323707</v>
      </c>
      <c r="Y63">
        <f t="shared" si="43"/>
        <v>46</v>
      </c>
      <c r="Z63">
        <f t="shared" si="72"/>
        <v>18.99994488817073</v>
      </c>
      <c r="AA63">
        <f>+IMABS(IMDIV(COMPLEX(AC$1-AB23,-AC23),COMPLEX(AC$1+AB23,AC23)))</f>
        <v>0.7707545276997018</v>
      </c>
      <c r="AB63">
        <f t="shared" si="44"/>
        <v>7.724272632002592</v>
      </c>
      <c r="AC63">
        <f t="shared" si="45"/>
        <v>1.0000352967377772</v>
      </c>
      <c r="AD63">
        <f t="shared" si="46"/>
        <v>46</v>
      </c>
      <c r="AE63">
        <f t="shared" si="73"/>
        <v>19.001766769812782</v>
      </c>
      <c r="AF63">
        <f>+IMABS(IMDIV(COMPLEX(AH$1-AG23,-AH23),COMPLEX(AH$1+AG23,AH23)))</f>
        <v>0.30263934288307626</v>
      </c>
      <c r="AG63">
        <f t="shared" si="47"/>
        <v>1.8679564578084131</v>
      </c>
      <c r="AH63">
        <f t="shared" si="74"/>
        <v>0.9999766904755958</v>
      </c>
      <c r="AI63">
        <f t="shared" si="75"/>
        <v>46</v>
      </c>
      <c r="AJ63">
        <f t="shared" si="76"/>
        <v>19.00046868106328</v>
      </c>
      <c r="AO63">
        <f>+IMABS(IMDIV(COMPLEX(AQ$1-AP23,-AQ23),COMPLEX(AQ$1+AP23,AQ23)))</f>
        <v>0.3051953270657815</v>
      </c>
      <c r="AP63">
        <f t="shared" si="48"/>
        <v>1.8785068349552572</v>
      </c>
      <c r="AQ63">
        <f t="shared" si="49"/>
        <v>1.0002698801678687</v>
      </c>
      <c r="AR63">
        <f t="shared" si="50"/>
        <v>46</v>
      </c>
      <c r="AS63">
        <f t="shared" si="77"/>
        <v>18.999633911828518</v>
      </c>
      <c r="AT63">
        <f>+IMABS(IMDIV(COMPLEX(AV$1-AU23,-AV23),COMPLEX(AV$1+AU23,AV23)))</f>
        <v>0.2327784450381384</v>
      </c>
      <c r="AU63">
        <f t="shared" si="51"/>
        <v>1.6068089290054157</v>
      </c>
      <c r="AV63">
        <f t="shared" si="78"/>
        <v>0.9998811008123308</v>
      </c>
      <c r="AW63">
        <f t="shared" si="79"/>
        <v>46</v>
      </c>
      <c r="AX63">
        <f t="shared" si="80"/>
        <v>19.000043736804372</v>
      </c>
      <c r="AY63">
        <f>+IMABS(IMDIV(COMPLEX(BA$1-AZ23,-BA23),COMPLEX(BA$1+AZ23,BA23)))</f>
        <v>0.13966267809148505</v>
      </c>
      <c r="AZ63">
        <f t="shared" si="52"/>
        <v>1.3246695790940854</v>
      </c>
      <c r="BA63">
        <f t="shared" si="81"/>
        <v>0.9997506257313853</v>
      </c>
      <c r="BB63">
        <f t="shared" si="82"/>
        <v>46</v>
      </c>
      <c r="BC63">
        <f t="shared" si="83"/>
        <v>19.000428966602865</v>
      </c>
      <c r="BD63">
        <f>+IMABS(IMDIV(COMPLEX(BF$1-BE23,-BF23),COMPLEX(BF$1+BE23,BF23)))</f>
        <v>0.439200543712832</v>
      </c>
      <c r="BE63">
        <f t="shared" si="53"/>
        <v>2.566337266518073</v>
      </c>
      <c r="BF63">
        <f t="shared" si="84"/>
        <v>1.000131436678906</v>
      </c>
      <c r="BG63">
        <f t="shared" si="85"/>
        <v>46</v>
      </c>
      <c r="BH63">
        <f t="shared" si="86"/>
        <v>18.999369711420115</v>
      </c>
      <c r="BM63">
        <f>+IMABS(IMDIV(COMPLEX(BO$1-BN23,-BO23),COMPLEX(BO$1+BN23,BO23)))</f>
        <v>0.2534067608294671</v>
      </c>
      <c r="BN63">
        <f t="shared" si="54"/>
        <v>1.6788348662546226</v>
      </c>
      <c r="BO63">
        <f t="shared" si="87"/>
        <v>0.9999016475608234</v>
      </c>
      <c r="BP63">
        <f t="shared" si="88"/>
        <v>46</v>
      </c>
      <c r="BQ63">
        <f t="shared" si="89"/>
        <v>18.99943784369093</v>
      </c>
      <c r="BR63">
        <f>+IMABS(IMDIV(COMPLEX(BT$1-BS23,-BT23),COMPLEX(BT$1+BS23,BT23)))</f>
        <v>0.4620515509883788</v>
      </c>
      <c r="BS63">
        <f t="shared" si="55"/>
        <v>2.7178283600865893</v>
      </c>
      <c r="BT63">
        <f t="shared" si="90"/>
        <v>1.0003048804146446</v>
      </c>
      <c r="BU63">
        <f t="shared" si="91"/>
        <v>46</v>
      </c>
      <c r="BV63">
        <f t="shared" si="92"/>
        <v>18.999373193291426</v>
      </c>
      <c r="BW63">
        <f>+IMABS(IMDIV(COMPLEX(BY$1-BX23,-BY23),COMPLEX(BY$1+BX23,BY23)))</f>
        <v>0.207759672722468</v>
      </c>
      <c r="BX63">
        <f t="shared" si="56"/>
        <v>1.5244864861560805</v>
      </c>
      <c r="BY63">
        <f t="shared" si="93"/>
        <v>1.000319216637848</v>
      </c>
      <c r="BZ63">
        <f t="shared" si="94"/>
        <v>46</v>
      </c>
      <c r="CA63">
        <f t="shared" si="95"/>
        <v>19.000266126252257</v>
      </c>
      <c r="CB63">
        <f>+IMABS(IMDIV(COMPLEX(CD$1-CC23,-CD23),COMPLEX(CD$1+CC23,CD23)))</f>
        <v>0.16962791688724416</v>
      </c>
      <c r="CC63">
        <f t="shared" si="57"/>
        <v>1.4085588143844436</v>
      </c>
      <c r="CD63">
        <f t="shared" si="96"/>
        <v>0.9996868803296264</v>
      </c>
      <c r="CE63">
        <f t="shared" si="97"/>
        <v>46</v>
      </c>
      <c r="CF63">
        <f t="shared" si="98"/>
        <v>18.999945426959663</v>
      </c>
      <c r="CI63">
        <v>20</v>
      </c>
      <c r="CK63">
        <f>+IMABS(IMDIV(COMPLEX(CM$1-CL23,-CM23),COMPLEX(CM$1+CL23,CM23)))</f>
        <v>0.4945706644629949</v>
      </c>
      <c r="CL63">
        <f t="shared" si="58"/>
        <v>2.95703189225266</v>
      </c>
      <c r="CM63">
        <f t="shared" si="99"/>
        <v>1.0000107853407711</v>
      </c>
      <c r="CN63">
        <f t="shared" si="100"/>
        <v>46</v>
      </c>
      <c r="CO63">
        <f t="shared" si="101"/>
        <v>18.999757131466474</v>
      </c>
      <c r="CP63">
        <f>+IMABS(IMDIV(COMPLEX(CR$1-CQ23,-CR23),COMPLEX(CR$1+CQ23,CR23)))</f>
        <v>0.15807874916641776</v>
      </c>
      <c r="CQ63">
        <f t="shared" si="59"/>
        <v>1.3755190856862318</v>
      </c>
      <c r="CR63">
        <f t="shared" si="102"/>
        <v>0.9996504983184825</v>
      </c>
      <c r="CS63">
        <f t="shared" si="103"/>
        <v>46</v>
      </c>
      <c r="CT63">
        <f t="shared" si="104"/>
        <v>19.00095276652362</v>
      </c>
      <c r="CU63">
        <f>+IMABS(IMDIV(COMPLEX(CW$1-CV23,-CW23),COMPLEX(CW$1+CV23,CW23)))</f>
        <v>0.2866834217300904</v>
      </c>
      <c r="CV63">
        <f t="shared" si="60"/>
        <v>1.8038041746496833</v>
      </c>
      <c r="CW63">
        <f t="shared" si="105"/>
        <v>0.9998914493623522</v>
      </c>
      <c r="CX63">
        <f t="shared" si="106"/>
        <v>46</v>
      </c>
      <c r="CY63">
        <f t="shared" si="107"/>
        <v>18.99881598578594</v>
      </c>
      <c r="CZ63">
        <f>+IMABS(IMDIV(COMPLEX(DB$1-DA23,-DB23),COMPLEX(DB$1+DA23,DB23)))</f>
        <v>1</v>
      </c>
      <c r="DA63" t="e">
        <f t="shared" si="61"/>
        <v>#DIV/0!</v>
      </c>
      <c r="DB63" t="e">
        <f t="shared" si="108"/>
        <v>#DIV/0!</v>
      </c>
      <c r="DC63">
        <f t="shared" si="109"/>
        <v>46</v>
      </c>
      <c r="DD63" t="e">
        <f t="shared" si="110"/>
        <v>#DIV/0!</v>
      </c>
      <c r="DI63">
        <f>+IMABS(IMDIV(COMPLEX(DK$1-DJ23,-DK23),COMPLEX(DK$1+DJ23,DK23)))</f>
        <v>0.31616532635314665</v>
      </c>
      <c r="DJ63">
        <f t="shared" si="62"/>
        <v>1.924683519386503</v>
      </c>
      <c r="DK63">
        <f t="shared" si="111"/>
        <v>0.9998355944864951</v>
      </c>
      <c r="DL63">
        <f t="shared" si="112"/>
        <v>46</v>
      </c>
      <c r="DM63">
        <f t="shared" si="113"/>
        <v>18.99897608870117</v>
      </c>
      <c r="DN63">
        <f>+IMABS(IMDIV(COMPLEX(DP$1-DO23,-DP23),COMPLEX(DP$1+DO23,DP23)))</f>
        <v>1</v>
      </c>
      <c r="DO63" t="e">
        <f t="shared" si="63"/>
        <v>#DIV/0!</v>
      </c>
      <c r="DP63" t="e">
        <f t="shared" si="114"/>
        <v>#DIV/0!</v>
      </c>
      <c r="DQ63">
        <f t="shared" si="115"/>
        <v>46</v>
      </c>
      <c r="DR63" t="e">
        <f t="shared" si="116"/>
        <v>#DIV/0!</v>
      </c>
      <c r="DS63">
        <f>+IMABS(IMDIV(COMPLEX(DU$1-DT23,-DU23),COMPLEX(DU$1+DT23,DU23)))</f>
        <v>0.31616532635314665</v>
      </c>
      <c r="DT63">
        <f t="shared" si="64"/>
        <v>1.924683519386503</v>
      </c>
      <c r="DU63">
        <f t="shared" si="117"/>
        <v>0.9998355944864951</v>
      </c>
      <c r="DV63">
        <f t="shared" si="118"/>
        <v>46</v>
      </c>
      <c r="DW63">
        <f t="shared" si="119"/>
        <v>18.99897608870117</v>
      </c>
      <c r="DX63">
        <f>+IMABS(IMDIV(COMPLEX(DZ$1-DY23,-DZ23),COMPLEX(DZ$1+DY23,DZ23)))</f>
        <v>0.33502343131800283</v>
      </c>
      <c r="DY63">
        <f t="shared" si="65"/>
        <v>2.0076247708457724</v>
      </c>
      <c r="DZ63">
        <f t="shared" si="120"/>
        <v>1.0003112958872806</v>
      </c>
      <c r="EA63">
        <f t="shared" si="121"/>
        <v>46</v>
      </c>
      <c r="EB63">
        <f t="shared" si="122"/>
        <v>19.00064457840577</v>
      </c>
    </row>
    <row r="64" spans="5:132" ht="12.75">
      <c r="E64">
        <f>+IMABS(IMDIV(COMPLEX(G$1-F24,-G24),COMPLEX(G$1+F24,G24)))</f>
        <v>0.34946689408473164</v>
      </c>
      <c r="F64">
        <f t="shared" si="39"/>
        <v>2.074401566675223</v>
      </c>
      <c r="G64">
        <f t="shared" si="123"/>
        <v>1.0001936194191048</v>
      </c>
      <c r="H64">
        <f t="shared" si="124"/>
        <v>48</v>
      </c>
      <c r="I64">
        <f t="shared" si="68"/>
        <v>20.001859837765224</v>
      </c>
      <c r="Q64">
        <f>+IMABS(IMDIV(COMPLEX(S$1-R24,-S24),COMPLEX(S$1+R24,S24)))</f>
        <v>0.33397965491581044</v>
      </c>
      <c r="R64">
        <f t="shared" si="40"/>
        <v>2.002911269545657</v>
      </c>
      <c r="S64">
        <f t="shared" si="69"/>
        <v>0.999955701220997</v>
      </c>
      <c r="T64">
        <f t="shared" si="70"/>
        <v>48</v>
      </c>
      <c r="U64">
        <f t="shared" si="71"/>
        <v>19.99988638482204</v>
      </c>
      <c r="V64">
        <f>+IMABS(IMDIV(COMPLEX(X$1-W24,-X24),COMPLEX(X$1+W24,X24)))</f>
        <v>0.04750724756301759</v>
      </c>
      <c r="W64">
        <f t="shared" si="41"/>
        <v>1.0997535098119515</v>
      </c>
      <c r="X64">
        <f t="shared" si="42"/>
        <v>0.999775918010865</v>
      </c>
      <c r="Y64">
        <f t="shared" si="43"/>
        <v>48</v>
      </c>
      <c r="Z64">
        <f t="shared" si="72"/>
        <v>19.999720806181596</v>
      </c>
      <c r="AA64">
        <f>+IMABS(IMDIV(COMPLEX(AC$1-AB24,-AC24),COMPLEX(AC$1+AB24,AC24)))</f>
        <v>0.7952869809072227</v>
      </c>
      <c r="AB64">
        <f t="shared" si="44"/>
        <v>8.769774335131988</v>
      </c>
      <c r="AC64">
        <f t="shared" si="45"/>
        <v>0.9999742685441264</v>
      </c>
      <c r="AD64">
        <f t="shared" si="46"/>
        <v>48</v>
      </c>
      <c r="AE64">
        <f t="shared" si="73"/>
        <v>20.001741038356908</v>
      </c>
      <c r="AF64">
        <f>+IMABS(IMDIV(COMPLEX(AH$1-AG24,-AH24),COMPLEX(AH$1+AG24,AH24)))</f>
        <v>0.30658788476790966</v>
      </c>
      <c r="AG64">
        <f t="shared" si="47"/>
        <v>1.8842876495323198</v>
      </c>
      <c r="AH64">
        <f t="shared" si="74"/>
        <v>1.0001526802188534</v>
      </c>
      <c r="AI64">
        <f t="shared" si="75"/>
        <v>48</v>
      </c>
      <c r="AJ64">
        <f t="shared" si="76"/>
        <v>20.000621361282132</v>
      </c>
      <c r="AO64">
        <f>+IMABS(IMDIV(COMPLEX(AQ$1-AP24,-AQ24),COMPLEX(AQ$1+AP24,AQ24)))</f>
        <v>0.29898749519587126</v>
      </c>
      <c r="AP64">
        <f t="shared" si="48"/>
        <v>1.8530161534833447</v>
      </c>
      <c r="AQ64">
        <f t="shared" si="49"/>
        <v>1.000008717476171</v>
      </c>
      <c r="AR64">
        <f t="shared" si="50"/>
        <v>48</v>
      </c>
      <c r="AS64">
        <f t="shared" si="77"/>
        <v>19.999642629304688</v>
      </c>
      <c r="AT64">
        <f>+IMABS(IMDIV(COMPLEX(AV$1-AU24,-AV24),COMPLEX(AV$1+AU24,AV24)))</f>
        <v>0.22461505290480605</v>
      </c>
      <c r="AU64">
        <f t="shared" si="51"/>
        <v>1.5793639759097107</v>
      </c>
      <c r="AV64">
        <f t="shared" si="78"/>
        <v>1.0002305103924705</v>
      </c>
      <c r="AW64">
        <f t="shared" si="79"/>
        <v>48</v>
      </c>
      <c r="AX64">
        <f t="shared" si="80"/>
        <v>20.00027424719684</v>
      </c>
      <c r="AY64">
        <f>+IMABS(IMDIV(COMPLEX(BA$1-AZ24,-BA24),COMPLEX(BA$1+AZ24,BA24)))</f>
        <v>0.07418488919095473</v>
      </c>
      <c r="AZ64">
        <f t="shared" si="52"/>
        <v>1.1602585404468642</v>
      </c>
      <c r="BA64">
        <f t="shared" si="81"/>
        <v>1.0002228796955726</v>
      </c>
      <c r="BB64">
        <f t="shared" si="82"/>
        <v>48</v>
      </c>
      <c r="BC64">
        <f t="shared" si="83"/>
        <v>20.00065184629844</v>
      </c>
      <c r="BD64">
        <f>+IMABS(IMDIV(COMPLEX(BF$1-BE24,-BF24),COMPLEX(BF$1+BE24,BF24)))</f>
        <v>0.46710107050021926</v>
      </c>
      <c r="BE64">
        <f t="shared" si="53"/>
        <v>2.7530568918150222</v>
      </c>
      <c r="BF64">
        <f t="shared" si="84"/>
        <v>1.000020665388675</v>
      </c>
      <c r="BG64">
        <f t="shared" si="85"/>
        <v>48</v>
      </c>
      <c r="BH64">
        <f t="shared" si="86"/>
        <v>19.99939037680879</v>
      </c>
      <c r="BM64">
        <f>+IMABS(IMDIV(COMPLEX(BO$1-BN24,-BO24),COMPLEX(BO$1+BN24,BO24)))</f>
        <v>0.24343926681437153</v>
      </c>
      <c r="BN64">
        <f t="shared" si="54"/>
        <v>1.6435419025497895</v>
      </c>
      <c r="BO64">
        <f t="shared" si="87"/>
        <v>1.0003298250455201</v>
      </c>
      <c r="BP64">
        <f t="shared" si="88"/>
        <v>48</v>
      </c>
      <c r="BQ64">
        <f t="shared" si="89"/>
        <v>19.99976766873645</v>
      </c>
      <c r="BR64">
        <f>+IMABS(IMDIV(COMPLEX(BT$1-BS24,-BT24),COMPLEX(BT$1+BS24,BT24)))</f>
        <v>0.4473616723395602</v>
      </c>
      <c r="BS64">
        <f t="shared" si="55"/>
        <v>2.6190034239334725</v>
      </c>
      <c r="BT64">
        <f t="shared" si="90"/>
        <v>1.0003832788133968</v>
      </c>
      <c r="BU64">
        <f t="shared" si="91"/>
        <v>48</v>
      </c>
      <c r="BV64">
        <f t="shared" si="92"/>
        <v>19.999756472104824</v>
      </c>
      <c r="BW64">
        <f>+IMABS(IMDIV(COMPLEX(BY$1-BX24,-BY24),COMPLEX(BY$1+BX24,BY24)))</f>
        <v>0.2588363030315865</v>
      </c>
      <c r="BX64">
        <f t="shared" si="56"/>
        <v>1.6984592043304505</v>
      </c>
      <c r="BY64">
        <f t="shared" si="93"/>
        <v>1.000270438357156</v>
      </c>
      <c r="BZ64">
        <f t="shared" si="94"/>
        <v>48</v>
      </c>
      <c r="CA64">
        <f t="shared" si="95"/>
        <v>20.000536564609412</v>
      </c>
      <c r="CB64">
        <f>+IMABS(IMDIV(COMPLEX(CD$1-CC24,-CD24),COMPLEX(CD$1+CC24,CD24)))</f>
        <v>0.19672316203924115</v>
      </c>
      <c r="CC64">
        <f t="shared" si="57"/>
        <v>1.4898016542806163</v>
      </c>
      <c r="CD64">
        <f t="shared" si="96"/>
        <v>0.9998668820675277</v>
      </c>
      <c r="CE64">
        <f t="shared" si="97"/>
        <v>48</v>
      </c>
      <c r="CF64">
        <f t="shared" si="98"/>
        <v>19.99981230902719</v>
      </c>
      <c r="CI64">
        <v>20</v>
      </c>
      <c r="CK64">
        <f>+IMABS(IMDIV(COMPLEX(CM$1-CL24,-CM24),COMPLEX(CM$1+CL24,CM24)))</f>
        <v>0.4501653832157579</v>
      </c>
      <c r="CL64">
        <f t="shared" si="58"/>
        <v>2.637457408006034</v>
      </c>
      <c r="CM64">
        <f t="shared" si="99"/>
        <v>0.9997943169090349</v>
      </c>
      <c r="CN64">
        <f t="shared" si="100"/>
        <v>48</v>
      </c>
      <c r="CO64">
        <f t="shared" si="101"/>
        <v>19.99955144837551</v>
      </c>
      <c r="CP64">
        <f>+IMABS(IMDIV(COMPLEX(CR$1-CQ24,-CR24),COMPLEX(CR$1+CQ24,CR24)))</f>
        <v>0.21322838673603933</v>
      </c>
      <c r="CQ64">
        <f t="shared" si="59"/>
        <v>1.5420337570427864</v>
      </c>
      <c r="CR64">
        <f t="shared" si="102"/>
        <v>1.0000218917268395</v>
      </c>
      <c r="CS64">
        <f t="shared" si="103"/>
        <v>48</v>
      </c>
      <c r="CT64">
        <f t="shared" si="104"/>
        <v>20.00097465825046</v>
      </c>
      <c r="CU64">
        <f>+IMABS(IMDIV(COMPLEX(CW$1-CV24,-CW24),COMPLEX(CW$1+CV24,CW24)))</f>
        <v>0.25364193354281067</v>
      </c>
      <c r="CV64">
        <f t="shared" si="60"/>
        <v>1.6796789502036134</v>
      </c>
      <c r="CW64">
        <f t="shared" si="105"/>
        <v>0.9998088989307222</v>
      </c>
      <c r="CX64">
        <f t="shared" si="106"/>
        <v>48</v>
      </c>
      <c r="CY64">
        <f t="shared" si="107"/>
        <v>19.998624884716662</v>
      </c>
      <c r="CZ64">
        <f>+IMABS(IMDIV(COMPLEX(DB$1-DA24,-DB24),COMPLEX(DB$1+DA24,DB24)))</f>
        <v>1</v>
      </c>
      <c r="DA64" t="e">
        <f t="shared" si="61"/>
        <v>#DIV/0!</v>
      </c>
      <c r="DB64" t="e">
        <f t="shared" si="108"/>
        <v>#DIV/0!</v>
      </c>
      <c r="DC64">
        <f t="shared" si="109"/>
        <v>48</v>
      </c>
      <c r="DD64" t="e">
        <f t="shared" si="110"/>
        <v>#DIV/0!</v>
      </c>
      <c r="DI64">
        <f>+IMABS(IMDIV(COMPLEX(DK$1-DJ24,-DK24),COMPLEX(DK$1+DJ24,DK24)))</f>
        <v>0.26516312840655504</v>
      </c>
      <c r="DJ64">
        <f t="shared" si="62"/>
        <v>1.721692497088684</v>
      </c>
      <c r="DK64">
        <f t="shared" si="111"/>
        <v>0.9998214268807689</v>
      </c>
      <c r="DL64">
        <f t="shared" si="112"/>
        <v>48</v>
      </c>
      <c r="DM64">
        <f t="shared" si="113"/>
        <v>19.998797515581938</v>
      </c>
      <c r="DN64">
        <f>+IMABS(IMDIV(COMPLEX(DP$1-DO24,-DP24),COMPLEX(DP$1+DO24,DP24)))</f>
        <v>1</v>
      </c>
      <c r="DO64" t="e">
        <f t="shared" si="63"/>
        <v>#DIV/0!</v>
      </c>
      <c r="DP64" t="e">
        <f t="shared" si="114"/>
        <v>#DIV/0!</v>
      </c>
      <c r="DQ64">
        <f t="shared" si="115"/>
        <v>48</v>
      </c>
      <c r="DR64" t="e">
        <f t="shared" si="116"/>
        <v>#DIV/0!</v>
      </c>
      <c r="DS64">
        <f>+IMABS(IMDIV(COMPLEX(DU$1-DT24,-DU24),COMPLEX(DU$1+DT24,DU24)))</f>
        <v>0.26516312840655504</v>
      </c>
      <c r="DT64">
        <f t="shared" si="64"/>
        <v>1.721692497088684</v>
      </c>
      <c r="DU64">
        <f t="shared" si="117"/>
        <v>0.9998214268807689</v>
      </c>
      <c r="DV64">
        <f t="shared" si="118"/>
        <v>48</v>
      </c>
      <c r="DW64">
        <f t="shared" si="119"/>
        <v>19.998797515581938</v>
      </c>
      <c r="DX64">
        <f>+IMABS(IMDIV(COMPLEX(DZ$1-DY24,-DZ24),COMPLEX(DZ$1+DY24,DZ24)))</f>
        <v>0.2662525718381956</v>
      </c>
      <c r="DY64">
        <f t="shared" si="65"/>
        <v>1.7257335743042146</v>
      </c>
      <c r="DZ64">
        <f t="shared" si="120"/>
        <v>0.9998456398054546</v>
      </c>
      <c r="EA64">
        <f t="shared" si="121"/>
        <v>48</v>
      </c>
      <c r="EB64">
        <f t="shared" si="122"/>
        <v>20.000490218211223</v>
      </c>
    </row>
    <row r="65" spans="5:132" ht="12.75">
      <c r="E65">
        <f>+IMABS(IMDIV(COMPLEX(G$1-F25,-G25),COMPLEX(G$1+F25,G25)))</f>
        <v>0.3393147690091766</v>
      </c>
      <c r="F65">
        <f t="shared" si="39"/>
        <v>2.027160145536505</v>
      </c>
      <c r="G65">
        <f t="shared" si="123"/>
        <v>0.9995858705801306</v>
      </c>
      <c r="H65">
        <f t="shared" si="124"/>
        <v>50</v>
      </c>
      <c r="I65">
        <f t="shared" si="68"/>
        <v>21.001445708345354</v>
      </c>
      <c r="Q65">
        <f>+IMABS(IMDIV(COMPLEX(S$1-R25,-S25),COMPLEX(S$1+R25,S25)))</f>
        <v>0.3645813445487149</v>
      </c>
      <c r="R65">
        <f t="shared" si="40"/>
        <v>2.1475311321786204</v>
      </c>
      <c r="S65">
        <f t="shared" si="69"/>
        <v>0.9997817188913501</v>
      </c>
      <c r="T65">
        <f t="shared" si="70"/>
        <v>50</v>
      </c>
      <c r="U65">
        <f t="shared" si="71"/>
        <v>20.99966810371339</v>
      </c>
      <c r="V65">
        <f>+IMABS(IMDIV(COMPLEX(X$1-W25,-X25),COMPLEX(X$1+W25,X25)))</f>
        <v>0.08048616334358656</v>
      </c>
      <c r="W65">
        <f t="shared" si="41"/>
        <v>1.1750624300255335</v>
      </c>
      <c r="X65">
        <f t="shared" si="42"/>
        <v>1.0000531319366242</v>
      </c>
      <c r="Y65">
        <f t="shared" si="43"/>
        <v>50</v>
      </c>
      <c r="Z65">
        <f t="shared" si="72"/>
        <v>20.99977393811822</v>
      </c>
      <c r="AA65">
        <f>+IMABS(IMDIV(COMPLEX(AC$1-AB25,-AC25),COMPLEX(AC$1+AB25,AC25)))</f>
        <v>0.8132628244004879</v>
      </c>
      <c r="AB65">
        <f t="shared" si="44"/>
        <v>9.710240173543813</v>
      </c>
      <c r="AC65">
        <f t="shared" si="45"/>
        <v>0.9998187987586299</v>
      </c>
      <c r="AD65">
        <f t="shared" si="46"/>
        <v>50</v>
      </c>
      <c r="AE65">
        <f t="shared" si="73"/>
        <v>21.001559837115536</v>
      </c>
      <c r="AF65">
        <f>+IMABS(IMDIV(COMPLEX(AH$1-AG25,-AH25),COMPLEX(AH$1+AG25,AH25)))</f>
        <v>0.30418990939640467</v>
      </c>
      <c r="AG65">
        <f t="shared" si="47"/>
        <v>1.874347508046423</v>
      </c>
      <c r="AH65">
        <f t="shared" si="74"/>
        <v>1.0001854365242384</v>
      </c>
      <c r="AI65">
        <f t="shared" si="75"/>
        <v>50</v>
      </c>
      <c r="AJ65">
        <f t="shared" si="76"/>
        <v>21.00080679780637</v>
      </c>
      <c r="AO65">
        <f>+IMABS(IMDIV(COMPLEX(AQ$1-AP25,-AQ25),COMPLEX(AQ$1+AP25,AQ25)))</f>
        <v>0.2911382801405895</v>
      </c>
      <c r="AP65">
        <f t="shared" si="48"/>
        <v>1.8214247489576143</v>
      </c>
      <c r="AQ65">
        <f t="shared" si="49"/>
        <v>1.0002332503885856</v>
      </c>
      <c r="AR65">
        <f t="shared" si="50"/>
        <v>50</v>
      </c>
      <c r="AS65">
        <f t="shared" si="77"/>
        <v>20.999875879693274</v>
      </c>
      <c r="AT65">
        <f>+IMABS(IMDIV(COMPLEX(AV$1-AU25,-AV25),COMPLEX(AV$1+AU25,AV25)))</f>
        <v>0.21649390238281557</v>
      </c>
      <c r="AU65">
        <f t="shared" si="51"/>
        <v>1.55262850676267</v>
      </c>
      <c r="AV65">
        <f t="shared" si="78"/>
        <v>1.0004049656975966</v>
      </c>
      <c r="AW65">
        <f t="shared" si="79"/>
        <v>50</v>
      </c>
      <c r="AX65">
        <f t="shared" si="80"/>
        <v>21.00067921289444</v>
      </c>
      <c r="AY65">
        <f>+IMABS(IMDIV(COMPLEX(BA$1-AZ25,-BA25),COMPLEX(BA$1+AZ25,BA25)))</f>
        <v>0.018268103466026607</v>
      </c>
      <c r="AZ65">
        <f t="shared" si="52"/>
        <v>1.0372160740229028</v>
      </c>
      <c r="BA65">
        <f t="shared" si="81"/>
        <v>1.000208364535104</v>
      </c>
      <c r="BB65">
        <f t="shared" si="82"/>
        <v>50</v>
      </c>
      <c r="BC65">
        <f t="shared" si="83"/>
        <v>21.000860210833544</v>
      </c>
      <c r="BD65">
        <f>+IMABS(IMDIV(COMPLEX(BF$1-BE25,-BF25),COMPLEX(BF$1+BE25,BF25)))</f>
        <v>0.4937567307234659</v>
      </c>
      <c r="BE65">
        <f t="shared" si="53"/>
        <v>2.950669809118005</v>
      </c>
      <c r="BF65">
        <f t="shared" si="84"/>
        <v>0.999888108816674</v>
      </c>
      <c r="BG65">
        <f t="shared" si="85"/>
        <v>50</v>
      </c>
      <c r="BH65">
        <f t="shared" si="86"/>
        <v>20.999278485625464</v>
      </c>
      <c r="BM65">
        <f>+IMABS(IMDIV(COMPLEX(BO$1-BN25,-BO25),COMPLEX(BO$1+BN25,BO25)))</f>
        <v>0.23351124536072998</v>
      </c>
      <c r="BN65">
        <f t="shared" si="54"/>
        <v>1.609301164426415</v>
      </c>
      <c r="BO65">
        <f t="shared" si="87"/>
        <v>1.0001871749076539</v>
      </c>
      <c r="BP65">
        <f t="shared" si="88"/>
        <v>50</v>
      </c>
      <c r="BQ65">
        <f t="shared" si="89"/>
        <v>20.999954843644105</v>
      </c>
      <c r="BR65">
        <f>+IMABS(IMDIV(COMPLEX(BT$1-BS25,-BT25),COMPLEX(BT$1+BS25,BT25)))</f>
        <v>0.4626956920783311</v>
      </c>
      <c r="BS65">
        <f t="shared" si="55"/>
        <v>2.7222854358569015</v>
      </c>
      <c r="BT65">
        <f t="shared" si="90"/>
        <v>1.0001048625484577</v>
      </c>
      <c r="BU65">
        <f t="shared" si="91"/>
        <v>50</v>
      </c>
      <c r="BV65">
        <f t="shared" si="92"/>
        <v>20.999861334653282</v>
      </c>
      <c r="BW65">
        <f>+IMABS(IMDIV(COMPLEX(BY$1-BX25,-BY25),COMPLEX(BY$1+BX25,BY25)))</f>
        <v>0.30699005163086246</v>
      </c>
      <c r="BX65">
        <f t="shared" si="56"/>
        <v>1.8859614565513905</v>
      </c>
      <c r="BY65">
        <f t="shared" si="93"/>
        <v>0.9999795633888603</v>
      </c>
      <c r="BZ65">
        <f t="shared" si="94"/>
        <v>50</v>
      </c>
      <c r="CA65">
        <f t="shared" si="95"/>
        <v>21.00051612799827</v>
      </c>
      <c r="CB65">
        <f>+IMABS(IMDIV(COMPLEX(CD$1-CC25,-CD25),COMPLEX(CD$1+CC25,CD25)))</f>
        <v>0.22142265396017272</v>
      </c>
      <c r="CC65">
        <f t="shared" si="57"/>
        <v>1.5687878155880637</v>
      </c>
      <c r="CD65">
        <f t="shared" si="96"/>
        <v>0.9998647645558086</v>
      </c>
      <c r="CE65">
        <f t="shared" si="97"/>
        <v>50</v>
      </c>
      <c r="CF65">
        <f t="shared" si="98"/>
        <v>20.999677073583</v>
      </c>
      <c r="CI65">
        <v>20</v>
      </c>
      <c r="CK65">
        <f>+IMABS(IMDIV(COMPLEX(CM$1-CL25,-CM25),COMPLEX(CM$1+CL25,CM25)))</f>
        <v>0.405949446257798</v>
      </c>
      <c r="CL65">
        <f t="shared" si="58"/>
        <v>2.3667168347896745</v>
      </c>
      <c r="CM65">
        <f t="shared" si="99"/>
        <v>1.0003029732838862</v>
      </c>
      <c r="CN65">
        <f t="shared" si="100"/>
        <v>50</v>
      </c>
      <c r="CO65">
        <f t="shared" si="101"/>
        <v>20.999854421659396</v>
      </c>
      <c r="CP65">
        <f>+IMABS(IMDIV(COMPLEX(CR$1-CQ25,-CR25),COMPLEX(CR$1+CQ25,CR25)))</f>
        <v>0.2668820570502028</v>
      </c>
      <c r="CQ65">
        <f t="shared" si="59"/>
        <v>1.7280740012346922</v>
      </c>
      <c r="CR65">
        <f t="shared" si="102"/>
        <v>1.000042824788595</v>
      </c>
      <c r="CS65">
        <f t="shared" si="103"/>
        <v>50</v>
      </c>
      <c r="CT65">
        <f t="shared" si="104"/>
        <v>21.001017483039053</v>
      </c>
      <c r="CU65">
        <f>+IMABS(IMDIV(COMPLEX(CW$1-CV25,-CW25),COMPLEX(CW$1+CV25,CW25)))</f>
        <v>0.23260025892938738</v>
      </c>
      <c r="CV65">
        <f t="shared" si="60"/>
        <v>1.6062036419373371</v>
      </c>
      <c r="CW65">
        <f t="shared" si="105"/>
        <v>1.00012680070818</v>
      </c>
      <c r="CX65">
        <f t="shared" si="106"/>
        <v>50</v>
      </c>
      <c r="CY65">
        <f t="shared" si="107"/>
        <v>20.998751685424843</v>
      </c>
      <c r="CZ65">
        <f>+IMABS(IMDIV(COMPLEX(DB$1-DA25,-DB25),COMPLEX(DB$1+DA25,DB25)))</f>
        <v>1</v>
      </c>
      <c r="DA65" t="e">
        <f t="shared" si="61"/>
        <v>#DIV/0!</v>
      </c>
      <c r="DB65" t="e">
        <f t="shared" si="108"/>
        <v>#DIV/0!</v>
      </c>
      <c r="DC65">
        <f t="shared" si="109"/>
        <v>50</v>
      </c>
      <c r="DD65" t="e">
        <f t="shared" si="110"/>
        <v>#DIV/0!</v>
      </c>
      <c r="DI65">
        <f>+IMABS(IMDIV(COMPLEX(DK$1-DJ25,-DK25),COMPLEX(DK$1+DJ25,DK25)))</f>
        <v>0.1923128280861494</v>
      </c>
      <c r="DJ65">
        <f t="shared" si="62"/>
        <v>1.4762062213528926</v>
      </c>
      <c r="DK65">
        <f t="shared" si="111"/>
        <v>1.0001397163637484</v>
      </c>
      <c r="DL65">
        <f t="shared" si="112"/>
        <v>50</v>
      </c>
      <c r="DM65">
        <f t="shared" si="113"/>
        <v>20.998937231945686</v>
      </c>
      <c r="DN65">
        <f>+IMABS(IMDIV(COMPLEX(DP$1-DO25,-DP25),COMPLEX(DP$1+DO25,DP25)))</f>
        <v>1</v>
      </c>
      <c r="DO65" t="e">
        <f t="shared" si="63"/>
        <v>#DIV/0!</v>
      </c>
      <c r="DP65" t="e">
        <f t="shared" si="114"/>
        <v>#DIV/0!</v>
      </c>
      <c r="DQ65">
        <f t="shared" si="115"/>
        <v>50</v>
      </c>
      <c r="DR65" t="e">
        <f t="shared" si="116"/>
        <v>#DIV/0!</v>
      </c>
      <c r="DS65">
        <f>+IMABS(IMDIV(COMPLEX(DU$1-DT25,-DU25),COMPLEX(DU$1+DT25,DU25)))</f>
        <v>0.1923128280861494</v>
      </c>
      <c r="DT65">
        <f t="shared" si="64"/>
        <v>1.4762062213528926</v>
      </c>
      <c r="DU65">
        <f t="shared" si="117"/>
        <v>1.0001397163637484</v>
      </c>
      <c r="DV65">
        <f t="shared" si="118"/>
        <v>50</v>
      </c>
      <c r="DW65">
        <f t="shared" si="119"/>
        <v>20.998937231945686</v>
      </c>
      <c r="DX65">
        <f>+IMABS(IMDIV(COMPLEX(DZ$1-DY25,-DZ25),COMPLEX(DZ$1+DY25,DZ25)))</f>
        <v>0.17638360890078053</v>
      </c>
      <c r="DY65">
        <f t="shared" si="65"/>
        <v>1.4283149553771615</v>
      </c>
      <c r="DZ65">
        <f t="shared" si="120"/>
        <v>1.000220556986808</v>
      </c>
      <c r="EA65">
        <f t="shared" si="121"/>
        <v>50</v>
      </c>
      <c r="EB65">
        <f t="shared" si="122"/>
        <v>21.00071077519803</v>
      </c>
    </row>
    <row r="66" spans="5:132" ht="12.75">
      <c r="E66">
        <f>+IMABS(IMDIV(COMPLEX(G$1-F26,-G26),COMPLEX(G$1+F26,G26)))</f>
        <v>0.3383352296833531</v>
      </c>
      <c r="F66">
        <f t="shared" si="39"/>
        <v>2.022678688247038</v>
      </c>
      <c r="G66">
        <f t="shared" si="123"/>
        <v>0.9998411706609184</v>
      </c>
      <c r="H66">
        <f t="shared" si="124"/>
        <v>52</v>
      </c>
      <c r="I66">
        <f t="shared" si="68"/>
        <v>22.001286879006273</v>
      </c>
      <c r="Q66">
        <f>+IMABS(IMDIV(COMPLEX(S$1-R26,-S26),COMPLEX(S$1+R26,S26)))</f>
        <v>0.3888916928999324</v>
      </c>
      <c r="R66">
        <f t="shared" si="40"/>
        <v>2.272742289318127</v>
      </c>
      <c r="S66">
        <f t="shared" si="69"/>
        <v>0.9998866209054671</v>
      </c>
      <c r="T66">
        <f t="shared" si="70"/>
        <v>52</v>
      </c>
      <c r="U66">
        <f t="shared" si="71"/>
        <v>21.999554724618857</v>
      </c>
      <c r="V66">
        <f>+IMABS(IMDIV(COMPLEX(X$1-W26,-X26),COMPLEX(X$1+W26,X26)))</f>
        <v>0.10564001684560552</v>
      </c>
      <c r="W66">
        <f t="shared" si="41"/>
        <v>1.2362360097396459</v>
      </c>
      <c r="X66">
        <f t="shared" si="42"/>
        <v>1.0001909463912992</v>
      </c>
      <c r="Y66">
        <f t="shared" si="43"/>
        <v>52</v>
      </c>
      <c r="Z66">
        <f t="shared" si="72"/>
        <v>21.99996488450952</v>
      </c>
      <c r="AA66">
        <f>+IMABS(IMDIV(COMPLEX(AC$1-AB26,-AC26),COMPLEX(AC$1+AB26,AC26)))</f>
        <v>0.833175150223219</v>
      </c>
      <c r="AB66">
        <f t="shared" si="44"/>
        <v>10.988621615281463</v>
      </c>
      <c r="AC66">
        <f t="shared" si="45"/>
        <v>1.0001475940003153</v>
      </c>
      <c r="AD66">
        <f t="shared" si="46"/>
        <v>52</v>
      </c>
      <c r="AE66">
        <f t="shared" si="73"/>
        <v>22.00170743111585</v>
      </c>
      <c r="AF66">
        <f>+IMABS(IMDIV(COMPLEX(AH$1-AG26,-AH26),COMPLEX(AH$1+AG26,AH26)))</f>
        <v>0.29535204012601257</v>
      </c>
      <c r="AG66">
        <f t="shared" si="47"/>
        <v>1.8382967295579216</v>
      </c>
      <c r="AH66">
        <f t="shared" si="74"/>
        <v>1.000161441544027</v>
      </c>
      <c r="AI66">
        <f t="shared" si="75"/>
        <v>52</v>
      </c>
      <c r="AJ66">
        <f t="shared" si="76"/>
        <v>22.000968239350396</v>
      </c>
      <c r="AO66">
        <f>+IMABS(IMDIV(COMPLEX(AQ$1-AP26,-AQ26),COMPLEX(AQ$1+AP26,AQ26)))</f>
        <v>0.3008853406199019</v>
      </c>
      <c r="AP66">
        <f t="shared" si="48"/>
        <v>1.8607610685397318</v>
      </c>
      <c r="AQ66">
        <f t="shared" si="49"/>
        <v>0.999871611251871</v>
      </c>
      <c r="AR66">
        <f t="shared" si="50"/>
        <v>52</v>
      </c>
      <c r="AS66">
        <f t="shared" si="77"/>
        <v>21.999747490945143</v>
      </c>
      <c r="AT66">
        <f>+IMABS(IMDIV(COMPLEX(AV$1-AU26,-AV26),COMPLEX(AV$1+AU26,AV26)))</f>
        <v>0.21432784114500766</v>
      </c>
      <c r="AU66">
        <f t="shared" si="51"/>
        <v>1.5455910298701703</v>
      </c>
      <c r="AV66">
        <f t="shared" si="78"/>
        <v>0.9997354656340041</v>
      </c>
      <c r="AW66">
        <f t="shared" si="79"/>
        <v>52</v>
      </c>
      <c r="AX66">
        <f t="shared" si="80"/>
        <v>22.000414678528443</v>
      </c>
      <c r="AY66">
        <f>+IMABS(IMDIV(COMPLEX(BA$1-AZ26,-BA26),COMPLEX(BA$1+AZ26,BA26)))</f>
        <v>0.05853564324331285</v>
      </c>
      <c r="AZ66">
        <f t="shared" si="52"/>
        <v>1.1243502057687371</v>
      </c>
      <c r="BA66">
        <f t="shared" si="81"/>
        <v>1.0003115709686272</v>
      </c>
      <c r="BB66">
        <f t="shared" si="82"/>
        <v>52</v>
      </c>
      <c r="BC66">
        <f t="shared" si="83"/>
        <v>22.00117178180217</v>
      </c>
      <c r="BD66">
        <f>+IMABS(IMDIV(COMPLEX(BF$1-BE26,-BF26),COMPLEX(BF$1+BE26,BF26)))</f>
        <v>0.5188552321516774</v>
      </c>
      <c r="BE66">
        <f t="shared" si="53"/>
        <v>3.1567530889798334</v>
      </c>
      <c r="BF66">
        <f t="shared" si="84"/>
        <v>0.9999217893505966</v>
      </c>
      <c r="BG66">
        <f t="shared" si="85"/>
        <v>52</v>
      </c>
      <c r="BH66">
        <f t="shared" si="86"/>
        <v>21.99920027497606</v>
      </c>
      <c r="BM66">
        <f>+IMABS(IMDIV(COMPLEX(BO$1-BN26,-BO26),COMPLEX(BO$1+BN26,BO26)))</f>
        <v>0.21968891808168403</v>
      </c>
      <c r="BN66">
        <f t="shared" si="54"/>
        <v>1.5630803487798766</v>
      </c>
      <c r="BO66">
        <f t="shared" si="87"/>
        <v>1.000051406768955</v>
      </c>
      <c r="BP66">
        <f t="shared" si="88"/>
        <v>52</v>
      </c>
      <c r="BQ66">
        <f t="shared" si="89"/>
        <v>22.00000625041306</v>
      </c>
      <c r="BR66">
        <f>+IMABS(IMDIV(COMPLEX(BT$1-BS26,-BT26),COMPLEX(BT$1+BS26,BT26)))</f>
        <v>0.5230157652900497</v>
      </c>
      <c r="BS66">
        <f t="shared" si="55"/>
        <v>3.1930107002722665</v>
      </c>
      <c r="BT66">
        <f t="shared" si="90"/>
        <v>1.0000033511657584</v>
      </c>
      <c r="BU66">
        <f t="shared" si="91"/>
        <v>52</v>
      </c>
      <c r="BV66">
        <f t="shared" si="92"/>
        <v>21.99986468581904</v>
      </c>
      <c r="BW66">
        <f>+IMABS(IMDIV(COMPLEX(BY$1-BX26,-BY26),COMPLEX(BY$1+BX26,BY26)))</f>
        <v>0.34954026491402146</v>
      </c>
      <c r="BX66">
        <f t="shared" si="56"/>
        <v>2.074748354309184</v>
      </c>
      <c r="BY66">
        <f t="shared" si="93"/>
        <v>0.9998787249682812</v>
      </c>
      <c r="BZ66">
        <f t="shared" si="94"/>
        <v>52</v>
      </c>
      <c r="CA66">
        <f t="shared" si="95"/>
        <v>22.00039485296655</v>
      </c>
      <c r="CB66">
        <f>+IMABS(IMDIV(COMPLEX(CD$1-CC26,-CD26),COMPLEX(CD$1+CC26,CD26)))</f>
        <v>0.24317668438459852</v>
      </c>
      <c r="CC66">
        <f t="shared" si="57"/>
        <v>1.6426247166734351</v>
      </c>
      <c r="CD66">
        <f t="shared" si="96"/>
        <v>0.9997715865328272</v>
      </c>
      <c r="CE66">
        <f t="shared" si="97"/>
        <v>52</v>
      </c>
      <c r="CF66">
        <f t="shared" si="98"/>
        <v>21.999448660115828</v>
      </c>
      <c r="CI66">
        <v>20</v>
      </c>
      <c r="CK66">
        <f>+IMABS(IMDIV(COMPLEX(CM$1-CL26,-CM26),COMPLEX(CM$1+CL26,CM26)))</f>
        <v>0.36571276671062286</v>
      </c>
      <c r="CL66">
        <f t="shared" si="58"/>
        <v>2.1531456019193618</v>
      </c>
      <c r="CM66">
        <f t="shared" si="99"/>
        <v>1.0000676274590625</v>
      </c>
      <c r="CN66">
        <f t="shared" si="100"/>
        <v>52</v>
      </c>
      <c r="CO66">
        <f t="shared" si="101"/>
        <v>21.99992204911846</v>
      </c>
      <c r="CP66">
        <f>+IMABS(IMDIV(COMPLEX(CR$1-CQ26,-CR26),COMPLEX(CR$1+CQ26,CR26)))</f>
        <v>0.31700462063699003</v>
      </c>
      <c r="CQ66">
        <f t="shared" si="59"/>
        <v>1.92827749708246</v>
      </c>
      <c r="CR66">
        <f t="shared" si="102"/>
        <v>1.000143930022023</v>
      </c>
      <c r="CS66">
        <f t="shared" si="103"/>
        <v>52</v>
      </c>
      <c r="CT66">
        <f t="shared" si="104"/>
        <v>22.001161413061077</v>
      </c>
      <c r="CU66">
        <f>+IMABS(IMDIV(COMPLEX(CW$1-CV26,-CW26),COMPLEX(CW$1+CV26,CW26)))</f>
        <v>0.22895772822807514</v>
      </c>
      <c r="CV66">
        <f t="shared" si="60"/>
        <v>1.5938915066275408</v>
      </c>
      <c r="CW66">
        <f t="shared" si="105"/>
        <v>0.9999319364037269</v>
      </c>
      <c r="CX66">
        <f t="shared" si="106"/>
        <v>52</v>
      </c>
      <c r="CY66">
        <f t="shared" si="107"/>
        <v>21.99868362182857</v>
      </c>
      <c r="CZ66">
        <f>+IMABS(IMDIV(COMPLEX(DB$1-DA26,-DB26),COMPLEX(DB$1+DA26,DB26)))</f>
        <v>1</v>
      </c>
      <c r="DA66" t="e">
        <f t="shared" si="61"/>
        <v>#DIV/0!</v>
      </c>
      <c r="DB66" t="e">
        <f t="shared" si="108"/>
        <v>#DIV/0!</v>
      </c>
      <c r="DC66">
        <f t="shared" si="109"/>
        <v>52</v>
      </c>
      <c r="DD66" t="e">
        <f t="shared" si="110"/>
        <v>#DIV/0!</v>
      </c>
      <c r="DI66">
        <f>+IMABS(IMDIV(COMPLEX(DK$1-DJ26,-DK26),COMPLEX(DK$1+DJ26,DK26)))</f>
        <v>0.154305978594196</v>
      </c>
      <c r="DJ66">
        <f t="shared" si="62"/>
        <v>1.3649215311648815</v>
      </c>
      <c r="DK66">
        <f t="shared" si="111"/>
        <v>0.9999425136739059</v>
      </c>
      <c r="DL66">
        <f t="shared" si="112"/>
        <v>52</v>
      </c>
      <c r="DM66">
        <f t="shared" si="113"/>
        <v>21.99887974561959</v>
      </c>
      <c r="DN66">
        <f>+IMABS(IMDIV(COMPLEX(DP$1-DO26,-DP26),COMPLEX(DP$1+DO26,DP26)))</f>
        <v>1</v>
      </c>
      <c r="DO66" t="e">
        <f t="shared" si="63"/>
        <v>#DIV/0!</v>
      </c>
      <c r="DP66" t="e">
        <f t="shared" si="114"/>
        <v>#DIV/0!</v>
      </c>
      <c r="DQ66">
        <f t="shared" si="115"/>
        <v>52</v>
      </c>
      <c r="DR66" t="e">
        <f t="shared" si="116"/>
        <v>#DIV/0!</v>
      </c>
      <c r="DS66">
        <f>+IMABS(IMDIV(COMPLEX(DU$1-DT26,-DU26),COMPLEX(DU$1+DT26,DU26)))</f>
        <v>0.154305978594196</v>
      </c>
      <c r="DT66">
        <f t="shared" si="64"/>
        <v>1.3649215311648815</v>
      </c>
      <c r="DU66">
        <f t="shared" si="117"/>
        <v>0.9999425136739059</v>
      </c>
      <c r="DV66">
        <f t="shared" si="118"/>
        <v>52</v>
      </c>
      <c r="DW66">
        <f t="shared" si="119"/>
        <v>21.99887974561959</v>
      </c>
      <c r="DX66">
        <f>+IMABS(IMDIV(COMPLEX(DZ$1-DY26,-DZ26),COMPLEX(DZ$1+DY26,DZ26)))</f>
        <v>0.13171867098661152</v>
      </c>
      <c r="DY66">
        <f t="shared" si="65"/>
        <v>1.3034009061009775</v>
      </c>
      <c r="DZ66">
        <f t="shared" si="120"/>
        <v>1.0003076792793382</v>
      </c>
      <c r="EA66">
        <f t="shared" si="121"/>
        <v>52</v>
      </c>
      <c r="EB66">
        <f t="shared" si="122"/>
        <v>22.001018454477368</v>
      </c>
    </row>
    <row r="67" spans="5:132" ht="12.75">
      <c r="E67">
        <f>+IMABS(IMDIV(COMPLEX(G$1-F27,-G27),COMPLEX(G$1+F27,G27)))</f>
        <v>0.35076932656332466</v>
      </c>
      <c r="F67">
        <f t="shared" si="39"/>
        <v>2.0805691749175743</v>
      </c>
      <c r="G67">
        <f t="shared" si="123"/>
        <v>1.0002736417872953</v>
      </c>
      <c r="H67">
        <f t="shared" si="124"/>
        <v>54</v>
      </c>
      <c r="I67">
        <f t="shared" si="68"/>
        <v>23.001560520793568</v>
      </c>
      <c r="Q67">
        <f>+IMABS(IMDIV(COMPLEX(S$1-R27,-S27),COMPLEX(S$1+R27,S27)))</f>
        <v>0.40725996616406296</v>
      </c>
      <c r="R67">
        <f t="shared" si="40"/>
        <v>2.3741604849210756</v>
      </c>
      <c r="S67">
        <f t="shared" si="69"/>
        <v>1.0000676010619527</v>
      </c>
      <c r="T67">
        <f t="shared" si="70"/>
        <v>54</v>
      </c>
      <c r="U67">
        <f t="shared" si="71"/>
        <v>22.99962232568081</v>
      </c>
      <c r="V67">
        <f>+IMABS(IMDIV(COMPLEX(X$1-W27,-X27),COMPLEX(X$1+W27,X27)))</f>
        <v>0.12198639540163023</v>
      </c>
      <c r="W67">
        <f t="shared" si="41"/>
        <v>1.2778690324677384</v>
      </c>
      <c r="X67">
        <f t="shared" si="42"/>
        <v>0.999897521492753</v>
      </c>
      <c r="Y67">
        <f t="shared" si="43"/>
        <v>54</v>
      </c>
      <c r="Z67">
        <f t="shared" si="72"/>
        <v>22.999862406002272</v>
      </c>
      <c r="AA67">
        <f>+IMABS(IMDIV(COMPLEX(AC$1-AB27,-AC27),COMPLEX(AC$1+AB27,AC27)))</f>
        <v>0.8452652151304346</v>
      </c>
      <c r="AB67">
        <f t="shared" si="44"/>
        <v>11.925341911231609</v>
      </c>
      <c r="AC67">
        <f t="shared" si="45"/>
        <v>1.0001964196285842</v>
      </c>
      <c r="AD67">
        <f t="shared" si="46"/>
        <v>54</v>
      </c>
      <c r="AE67">
        <f t="shared" si="73"/>
        <v>23.001903850744434</v>
      </c>
      <c r="AF67">
        <f>+IMABS(IMDIV(COMPLEX(AH$1-AG27,-AH27),COMPLEX(AH$1+AG27,AH27)))</f>
        <v>0.28025463218101127</v>
      </c>
      <c r="AG67">
        <f t="shared" si="47"/>
        <v>1.7787605025656616</v>
      </c>
      <c r="AH67">
        <f t="shared" si="74"/>
        <v>0.9998653752477019</v>
      </c>
      <c r="AI67">
        <f t="shared" si="75"/>
        <v>54</v>
      </c>
      <c r="AJ67">
        <f t="shared" si="76"/>
        <v>23.000833614598097</v>
      </c>
      <c r="AO67">
        <f>+IMABS(IMDIV(COMPLEX(AQ$1-AP27,-AQ27),COMPLEX(AQ$1+AP27,AQ27)))</f>
        <v>0.32615955840395544</v>
      </c>
      <c r="AP67">
        <f t="shared" si="48"/>
        <v>1.9680616901871326</v>
      </c>
      <c r="AQ67">
        <f t="shared" si="49"/>
        <v>1.0000313466398032</v>
      </c>
      <c r="AR67">
        <f t="shared" si="50"/>
        <v>54</v>
      </c>
      <c r="AS67">
        <f t="shared" si="77"/>
        <v>22.999778837584948</v>
      </c>
      <c r="AT67">
        <f>+IMABS(IMDIV(COMPLEX(AV$1-AU27,-AV27),COMPLEX(AV$1+AU27,AV27)))</f>
        <v>0.23882844233054504</v>
      </c>
      <c r="AU67">
        <f t="shared" si="51"/>
        <v>1.627528551018871</v>
      </c>
      <c r="AV67">
        <f t="shared" si="78"/>
        <v>1.000324862334893</v>
      </c>
      <c r="AW67">
        <f t="shared" si="79"/>
        <v>54</v>
      </c>
      <c r="AX67">
        <f t="shared" si="80"/>
        <v>23.000739540863336</v>
      </c>
      <c r="AY67">
        <f>+IMABS(IMDIV(COMPLEX(BA$1-AZ27,-BA27),COMPLEX(BA$1+AZ27,BA27)))</f>
        <v>0.10662215732853576</v>
      </c>
      <c r="AZ67">
        <f t="shared" si="52"/>
        <v>1.2386944296932727</v>
      </c>
      <c r="BA67">
        <f t="shared" si="81"/>
        <v>0.999753373440898</v>
      </c>
      <c r="BB67">
        <f t="shared" si="82"/>
        <v>54</v>
      </c>
      <c r="BC67">
        <f t="shared" si="83"/>
        <v>23.00092515524307</v>
      </c>
      <c r="BD67">
        <f>+IMABS(IMDIV(COMPLEX(BF$1-BE27,-BF27),COMPLEX(BF$1+BE27,BF27)))</f>
        <v>0.54233478850851</v>
      </c>
      <c r="BE67">
        <f t="shared" si="53"/>
        <v>3.3700066113440847</v>
      </c>
      <c r="BF67">
        <f t="shared" si="84"/>
        <v>1.0000019618231706</v>
      </c>
      <c r="BG67">
        <f t="shared" si="85"/>
        <v>54</v>
      </c>
      <c r="BH67">
        <f t="shared" si="86"/>
        <v>22.99920223679923</v>
      </c>
      <c r="BM67">
        <f>+IMABS(IMDIV(COMPLEX(BO$1-BN27,-BO27),COMPLEX(BO$1+BN27,BO27)))</f>
        <v>0.20095195046014114</v>
      </c>
      <c r="BN67">
        <f t="shared" si="54"/>
        <v>1.502978389286756</v>
      </c>
      <c r="BO67">
        <f t="shared" si="87"/>
        <v>0.9999856216146082</v>
      </c>
      <c r="BP67">
        <f t="shared" si="88"/>
        <v>54</v>
      </c>
      <c r="BQ67">
        <f t="shared" si="89"/>
        <v>22.999991872027667</v>
      </c>
      <c r="BR67">
        <f>+IMABS(IMDIV(COMPLEX(BT$1-BS27,-BT27),COMPLEX(BT$1+BS27,BT27)))</f>
        <v>0.40722810838469736</v>
      </c>
      <c r="BS67">
        <f t="shared" si="55"/>
        <v>2.373979144911886</v>
      </c>
      <c r="BT67">
        <f t="shared" si="90"/>
        <v>0.9999912152114093</v>
      </c>
      <c r="BU67">
        <f t="shared" si="91"/>
        <v>54</v>
      </c>
      <c r="BV67">
        <f t="shared" si="92"/>
        <v>22.99985590103045</v>
      </c>
      <c r="BW67">
        <f>+IMABS(IMDIV(COMPLEX(BY$1-BX27,-BY27),COMPLEX(BY$1+BX27,BY27)))</f>
        <v>0.38465211331580706</v>
      </c>
      <c r="BX67">
        <f t="shared" si="56"/>
        <v>2.250193985026935</v>
      </c>
      <c r="BY67">
        <f t="shared" si="93"/>
        <v>1.0000862155675267</v>
      </c>
      <c r="BZ67">
        <f t="shared" si="94"/>
        <v>54</v>
      </c>
      <c r="CA67">
        <f t="shared" si="95"/>
        <v>23.00048106853408</v>
      </c>
      <c r="CB67">
        <f>+IMABS(IMDIV(COMPLEX(CD$1-CC27,-CD27),COMPLEX(CD$1+CC27,CD27)))</f>
        <v>0.26144774135902643</v>
      </c>
      <c r="CC67">
        <f t="shared" si="57"/>
        <v>1.7080006547948878</v>
      </c>
      <c r="CD67">
        <f t="shared" si="96"/>
        <v>1.0000003833693722</v>
      </c>
      <c r="CE67">
        <f t="shared" si="97"/>
        <v>54</v>
      </c>
      <c r="CF67">
        <f t="shared" si="98"/>
        <v>22.9994490434852</v>
      </c>
      <c r="CI67">
        <v>20</v>
      </c>
      <c r="CK67">
        <f>+IMABS(IMDIV(COMPLEX(CM$1-CL27,-CM27),COMPLEX(CM$1+CL27,CM27)))</f>
        <v>0.3346379662057931</v>
      </c>
      <c r="CL67">
        <f t="shared" si="58"/>
        <v>2.0058823594052404</v>
      </c>
      <c r="CM67">
        <f t="shared" si="99"/>
        <v>0.9999413556357132</v>
      </c>
      <c r="CN67">
        <f t="shared" si="100"/>
        <v>54</v>
      </c>
      <c r="CO67">
        <f t="shared" si="101"/>
        <v>22.999863404754173</v>
      </c>
      <c r="CP67">
        <f>+IMABS(IMDIV(COMPLEX(CR$1-CQ27,-CR27),COMPLEX(CR$1+CQ27,CR27)))</f>
        <v>0.36248183265037087</v>
      </c>
      <c r="CQ67">
        <f t="shared" si="59"/>
        <v>2.1371654996353318</v>
      </c>
      <c r="CR67">
        <f t="shared" si="102"/>
        <v>1.0000774448457332</v>
      </c>
      <c r="CS67">
        <f t="shared" si="103"/>
        <v>54</v>
      </c>
      <c r="CT67">
        <f t="shared" si="104"/>
        <v>23.00123885790681</v>
      </c>
      <c r="CU67">
        <f>+IMABS(IMDIV(COMPLEX(CW$1-CV27,-CW27),COMPLEX(CW$1+CV27,CW27)))</f>
        <v>0.21563511250939194</v>
      </c>
      <c r="CV67">
        <f t="shared" si="60"/>
        <v>1.5498336703960984</v>
      </c>
      <c r="CW67">
        <f t="shared" si="105"/>
        <v>0.999892690578128</v>
      </c>
      <c r="CX67">
        <f t="shared" si="106"/>
        <v>54</v>
      </c>
      <c r="CY67">
        <f t="shared" si="107"/>
        <v>22.998576312406698</v>
      </c>
      <c r="CZ67">
        <f>+IMABS(IMDIV(COMPLEX(DB$1-DA27,-DB27),COMPLEX(DB$1+DA27,DB27)))</f>
        <v>1</v>
      </c>
      <c r="DA67" t="e">
        <f t="shared" si="61"/>
        <v>#DIV/0!</v>
      </c>
      <c r="DB67" t="e">
        <f t="shared" si="108"/>
        <v>#DIV/0!</v>
      </c>
      <c r="DC67">
        <f t="shared" si="109"/>
        <v>54</v>
      </c>
      <c r="DD67" t="e">
        <f t="shared" si="110"/>
        <v>#DIV/0!</v>
      </c>
      <c r="DI67">
        <f>+IMABS(IMDIV(COMPLEX(DK$1-DJ27,-DK27),COMPLEX(DK$1+DJ27,DK27)))</f>
        <v>0.20393036430431974</v>
      </c>
      <c r="DJ67">
        <f t="shared" si="62"/>
        <v>1.5123430292027313</v>
      </c>
      <c r="DK67">
        <f t="shared" si="111"/>
        <v>0.9995657826852158</v>
      </c>
      <c r="DL67">
        <f t="shared" si="112"/>
        <v>54</v>
      </c>
      <c r="DM67">
        <f t="shared" si="113"/>
        <v>22.998445528304806</v>
      </c>
      <c r="DN67">
        <f>+IMABS(IMDIV(COMPLEX(DP$1-DO27,-DP27),COMPLEX(DP$1+DO27,DP27)))</f>
        <v>1</v>
      </c>
      <c r="DO67" t="e">
        <f t="shared" si="63"/>
        <v>#DIV/0!</v>
      </c>
      <c r="DP67" t="e">
        <f t="shared" si="114"/>
        <v>#DIV/0!</v>
      </c>
      <c r="DQ67">
        <f t="shared" si="115"/>
        <v>54</v>
      </c>
      <c r="DR67" t="e">
        <f t="shared" si="116"/>
        <v>#DIV/0!</v>
      </c>
      <c r="DS67">
        <f>+IMABS(IMDIV(COMPLEX(DU$1-DT27,-DU27),COMPLEX(DU$1+DT27,DU27)))</f>
        <v>0.20393036430431974</v>
      </c>
      <c r="DT67">
        <f t="shared" si="64"/>
        <v>1.5123430292027313</v>
      </c>
      <c r="DU67">
        <f t="shared" si="117"/>
        <v>0.9995657826852158</v>
      </c>
      <c r="DV67">
        <f t="shared" si="118"/>
        <v>54</v>
      </c>
      <c r="DW67">
        <f t="shared" si="119"/>
        <v>22.998445528304806</v>
      </c>
      <c r="DX67">
        <f>+IMABS(IMDIV(COMPLEX(DZ$1-DY27,-DZ27),COMPLEX(DZ$1+DY27,DZ27)))</f>
        <v>0.19546266705460677</v>
      </c>
      <c r="DY67">
        <f t="shared" si="65"/>
        <v>1.4859008004986476</v>
      </c>
      <c r="DZ67">
        <f t="shared" si="120"/>
        <v>0.9999332439425623</v>
      </c>
      <c r="EA67">
        <f t="shared" si="121"/>
        <v>54</v>
      </c>
      <c r="EB67">
        <f t="shared" si="122"/>
        <v>23.00095169841993</v>
      </c>
    </row>
    <row r="68" spans="5:132" ht="12.75">
      <c r="E68">
        <f>+IMABS(IMDIV(COMPLEX(G$1-F28,-G28),COMPLEX(G$1+F28,G28)))</f>
        <v>0.3688996676743818</v>
      </c>
      <c r="F68">
        <f t="shared" si="39"/>
        <v>2.1690682092179503</v>
      </c>
      <c r="G68">
        <f t="shared" si="123"/>
        <v>1.0000314473111804</v>
      </c>
      <c r="H68">
        <f t="shared" si="124"/>
        <v>56</v>
      </c>
      <c r="I68">
        <f t="shared" si="68"/>
        <v>24.001591968104748</v>
      </c>
      <c r="Q68">
        <f>+IMABS(IMDIV(COMPLEX(S$1-R28,-S28),COMPLEX(S$1+R28,S28)))</f>
        <v>0.42611592256100833</v>
      </c>
      <c r="R68">
        <f t="shared" si="40"/>
        <v>2.485024377963536</v>
      </c>
      <c r="S68">
        <f t="shared" si="69"/>
        <v>1.0000098100456887</v>
      </c>
      <c r="T68">
        <f t="shared" si="70"/>
        <v>56</v>
      </c>
      <c r="U68">
        <f t="shared" si="71"/>
        <v>23.9996321357265</v>
      </c>
      <c r="V68">
        <f>+IMABS(IMDIV(COMPLEX(X$1-W28,-X28),COMPLEX(X$1+W28,X28)))</f>
        <v>0.12845776336323675</v>
      </c>
      <c r="W68">
        <f t="shared" si="41"/>
        <v>1.294782646126133</v>
      </c>
      <c r="X68">
        <f t="shared" si="42"/>
        <v>0.9998321591707591</v>
      </c>
      <c r="Y68">
        <f t="shared" si="43"/>
        <v>56</v>
      </c>
      <c r="Z68">
        <f t="shared" si="72"/>
        <v>23.99969456517303</v>
      </c>
      <c r="AA68">
        <f>+IMABS(IMDIV(COMPLEX(AC$1-AB28,-AC28),COMPLEX(AC$1+AB28,AC28)))</f>
        <v>0.8471437721646357</v>
      </c>
      <c r="AB68">
        <f t="shared" si="44"/>
        <v>12.084190473116506</v>
      </c>
      <c r="AC68">
        <f t="shared" si="45"/>
        <v>0.9998502790928765</v>
      </c>
      <c r="AD68">
        <f t="shared" si="46"/>
        <v>56</v>
      </c>
      <c r="AE68">
        <f t="shared" si="73"/>
        <v>24.00175412983731</v>
      </c>
      <c r="AF68">
        <f>+IMABS(IMDIV(COMPLEX(AH$1-AG28,-AH28),COMPLEX(AH$1+AG28,AH28)))</f>
        <v>0.2586568581071799</v>
      </c>
      <c r="AG68">
        <f t="shared" si="47"/>
        <v>1.697806032026598</v>
      </c>
      <c r="AH68">
        <f t="shared" si="74"/>
        <v>0.9998857668001166</v>
      </c>
      <c r="AI68">
        <f t="shared" si="75"/>
        <v>56</v>
      </c>
      <c r="AJ68">
        <f t="shared" si="76"/>
        <v>24.000719381398213</v>
      </c>
      <c r="AO68">
        <f>+IMABS(IMDIV(COMPLEX(AQ$1-AP28,-AQ28),COMPLEX(AQ$1+AP28,AQ28)))</f>
        <v>0.3411680560075895</v>
      </c>
      <c r="AP68">
        <f t="shared" si="48"/>
        <v>2.035675513667927</v>
      </c>
      <c r="AQ68">
        <f t="shared" si="49"/>
        <v>0.9998406255736381</v>
      </c>
      <c r="AR68">
        <f t="shared" si="50"/>
        <v>56</v>
      </c>
      <c r="AS68">
        <f t="shared" si="77"/>
        <v>23.999619463158588</v>
      </c>
      <c r="AT68">
        <f>+IMABS(IMDIV(COMPLEX(AV$1-AU28,-AV28),COMPLEX(AV$1+AU28,AV28)))</f>
        <v>0.282999301099179</v>
      </c>
      <c r="AU68">
        <f t="shared" si="51"/>
        <v>1.789397559955028</v>
      </c>
      <c r="AV68">
        <f t="shared" si="78"/>
        <v>0.9996634413156581</v>
      </c>
      <c r="AW68">
        <f t="shared" si="79"/>
        <v>56</v>
      </c>
      <c r="AX68">
        <f t="shared" si="80"/>
        <v>24.000402982178993</v>
      </c>
      <c r="AY68">
        <f>+IMABS(IMDIV(COMPLEX(BA$1-AZ28,-BA28),COMPLEX(BA$1+AZ28,BA28)))</f>
        <v>0.14008910370638905</v>
      </c>
      <c r="AZ68">
        <f t="shared" si="52"/>
        <v>1.3258223713880153</v>
      </c>
      <c r="BA68">
        <f t="shared" si="81"/>
        <v>0.9998660417707506</v>
      </c>
      <c r="BB68">
        <f t="shared" si="82"/>
        <v>56</v>
      </c>
      <c r="BC68">
        <f t="shared" si="83"/>
        <v>24.00079119701382</v>
      </c>
      <c r="BD68">
        <f>+IMABS(IMDIV(COMPLEX(BF$1-BE28,-BF28),COMPLEX(BF$1+BE28,BF28)))</f>
        <v>0.5638840799240228</v>
      </c>
      <c r="BE68">
        <f t="shared" si="53"/>
        <v>3.5859366923628317</v>
      </c>
      <c r="BF68">
        <f t="shared" si="84"/>
        <v>0.9997035663124705</v>
      </c>
      <c r="BG68">
        <f t="shared" si="85"/>
        <v>56</v>
      </c>
      <c r="BH68">
        <f t="shared" si="86"/>
        <v>23.9989058031117</v>
      </c>
      <c r="BM68">
        <f>+IMABS(IMDIV(COMPLEX(BO$1-BN28,-BO28),COMPLEX(BO$1+BN28,BO28)))</f>
        <v>0.18726414500708075</v>
      </c>
      <c r="BN68">
        <f t="shared" si="54"/>
        <v>1.4608241259608565</v>
      </c>
      <c r="BO68">
        <f t="shared" si="87"/>
        <v>0.9998796207808737</v>
      </c>
      <c r="BP68">
        <f t="shared" si="88"/>
        <v>56</v>
      </c>
      <c r="BQ68">
        <f t="shared" si="89"/>
        <v>23.99987149280854</v>
      </c>
      <c r="BR68">
        <f>+IMABS(IMDIV(COMPLEX(BT$1-BS28,-BT28),COMPLEX(BT$1+BS28,BT28)))</f>
        <v>0.2432554463782535</v>
      </c>
      <c r="BS68">
        <f t="shared" si="55"/>
        <v>1.6428997611255831</v>
      </c>
      <c r="BT68">
        <f t="shared" si="90"/>
        <v>0.9999389903381516</v>
      </c>
      <c r="BU68">
        <f t="shared" si="91"/>
        <v>56</v>
      </c>
      <c r="BV68">
        <f t="shared" si="92"/>
        <v>23.9997948913686</v>
      </c>
      <c r="BW68">
        <f>+IMABS(IMDIV(COMPLEX(BY$1-BX28,-BY28),COMPLEX(BY$1+BX28,BY28)))</f>
        <v>0.4111687416415839</v>
      </c>
      <c r="BX68">
        <f t="shared" si="56"/>
        <v>2.39655881308974</v>
      </c>
      <c r="BY68">
        <f t="shared" si="93"/>
        <v>1.0002332274998915</v>
      </c>
      <c r="BZ68">
        <f t="shared" si="94"/>
        <v>56</v>
      </c>
      <c r="CA68">
        <f t="shared" si="95"/>
        <v>24.00071429603397</v>
      </c>
      <c r="CB68">
        <f>+IMABS(IMDIV(COMPLEX(CD$1-CC28,-CD28),COMPLEX(CD$1+CC28,CD28)))</f>
        <v>0.2757360896164631</v>
      </c>
      <c r="CC68">
        <f t="shared" si="57"/>
        <v>1.7614243528175964</v>
      </c>
      <c r="CD68">
        <f t="shared" si="96"/>
        <v>1.0002409726391803</v>
      </c>
      <c r="CE68">
        <f t="shared" si="97"/>
        <v>56</v>
      </c>
      <c r="CF68">
        <f t="shared" si="98"/>
        <v>23.99969001612438</v>
      </c>
      <c r="CI68">
        <v>20</v>
      </c>
      <c r="CK68">
        <f>+IMABS(IMDIV(COMPLEX(CM$1-CL28,-CM28),COMPLEX(CM$1+CL28,CM28)))</f>
        <v>0.316597297547695</v>
      </c>
      <c r="CL68">
        <f t="shared" si="58"/>
        <v>1.9265321790845285</v>
      </c>
      <c r="CM68">
        <f t="shared" si="99"/>
        <v>0.9997572283780635</v>
      </c>
      <c r="CN68">
        <f t="shared" si="100"/>
        <v>56</v>
      </c>
      <c r="CO68">
        <f t="shared" si="101"/>
        <v>23.999620633132235</v>
      </c>
      <c r="CP68">
        <f>+IMABS(IMDIV(COMPLEX(CR$1-CQ28,-CR28),COMPLEX(CR$1+CQ28,CR28)))</f>
        <v>0.40216293214601534</v>
      </c>
      <c r="CQ68">
        <f t="shared" si="59"/>
        <v>2.3453930971180244</v>
      </c>
      <c r="CR68">
        <f t="shared" si="102"/>
        <v>1.0001676320332726</v>
      </c>
      <c r="CS68">
        <f t="shared" si="103"/>
        <v>56</v>
      </c>
      <c r="CT68">
        <f t="shared" si="104"/>
        <v>24.00140648994008</v>
      </c>
      <c r="CU68">
        <f>+IMABS(IMDIV(COMPLEX(CW$1-CV28,-CW28),COMPLEX(CW$1+CV28,CW28)))</f>
        <v>0.1957804855158312</v>
      </c>
      <c r="CV68">
        <f t="shared" si="60"/>
        <v>1.4868832003943748</v>
      </c>
      <c r="CW68">
        <f t="shared" si="105"/>
        <v>0.9999214528543205</v>
      </c>
      <c r="CX68">
        <f t="shared" si="106"/>
        <v>56</v>
      </c>
      <c r="CY68">
        <f t="shared" si="107"/>
        <v>23.998497765261018</v>
      </c>
      <c r="CZ68">
        <f>+IMABS(IMDIV(COMPLEX(DB$1-DA28,-DB28),COMPLEX(DB$1+DA28,DB28)))</f>
        <v>1</v>
      </c>
      <c r="DA68" t="e">
        <f t="shared" si="61"/>
        <v>#DIV/0!</v>
      </c>
      <c r="DB68" t="e">
        <f t="shared" si="108"/>
        <v>#DIV/0!</v>
      </c>
      <c r="DC68">
        <f t="shared" si="109"/>
        <v>56</v>
      </c>
      <c r="DD68" t="e">
        <f t="shared" si="110"/>
        <v>#DIV/0!</v>
      </c>
      <c r="DI68">
        <f>+IMABS(IMDIV(COMPLEX(DK$1-DJ28,-DK28),COMPLEX(DK$1+DJ28,DK28)))</f>
        <v>0.26323234167958715</v>
      </c>
      <c r="DJ68">
        <f t="shared" si="62"/>
        <v>1.714559980224078</v>
      </c>
      <c r="DK68">
        <f t="shared" si="111"/>
        <v>0.9997434287020863</v>
      </c>
      <c r="DL68">
        <f t="shared" si="112"/>
        <v>56</v>
      </c>
      <c r="DM68">
        <f t="shared" si="113"/>
        <v>23.998188957006892</v>
      </c>
      <c r="DN68">
        <f>+IMABS(IMDIV(COMPLEX(DP$1-DO28,-DP28),COMPLEX(DP$1+DO28,DP28)))</f>
        <v>1</v>
      </c>
      <c r="DO68" t="e">
        <f t="shared" si="63"/>
        <v>#DIV/0!</v>
      </c>
      <c r="DP68" t="e">
        <f t="shared" si="114"/>
        <v>#DIV/0!</v>
      </c>
      <c r="DQ68">
        <f t="shared" si="115"/>
        <v>56</v>
      </c>
      <c r="DR68" t="e">
        <f t="shared" si="116"/>
        <v>#DIV/0!</v>
      </c>
      <c r="DS68">
        <f>+IMABS(IMDIV(COMPLEX(DU$1-DT28,-DU28),COMPLEX(DU$1+DT28,DU28)))</f>
        <v>0.26323234167958715</v>
      </c>
      <c r="DT68">
        <f t="shared" si="64"/>
        <v>1.714559980224078</v>
      </c>
      <c r="DU68">
        <f t="shared" si="117"/>
        <v>0.9997434287020863</v>
      </c>
      <c r="DV68">
        <f t="shared" si="118"/>
        <v>56</v>
      </c>
      <c r="DW68">
        <f t="shared" si="119"/>
        <v>23.998188957006892</v>
      </c>
      <c r="DX68">
        <f>+IMABS(IMDIV(COMPLEX(DZ$1-DY28,-DZ28),COMPLEX(DZ$1+DY28,DZ28)))</f>
        <v>0.26572623779189436</v>
      </c>
      <c r="DY68">
        <f t="shared" si="65"/>
        <v>1.7237797439276688</v>
      </c>
      <c r="DZ68">
        <f t="shared" si="120"/>
        <v>0.9998722412573485</v>
      </c>
      <c r="EA68">
        <f t="shared" si="121"/>
        <v>56</v>
      </c>
      <c r="EB68">
        <f t="shared" si="122"/>
        <v>24.00082393967728</v>
      </c>
    </row>
    <row r="69" spans="5:132" ht="12.75">
      <c r="E69">
        <f>+IMABS(IMDIV(COMPLEX(G$1-F29,-G29),COMPLEX(G$1+F29,G29)))</f>
        <v>0.380955871233105</v>
      </c>
      <c r="F69">
        <f t="shared" si="39"/>
        <v>2.230787446419854</v>
      </c>
      <c r="G69">
        <f t="shared" si="123"/>
        <v>0.9999047272164294</v>
      </c>
      <c r="H69">
        <f t="shared" si="124"/>
        <v>58</v>
      </c>
      <c r="I69">
        <f t="shared" si="68"/>
        <v>25.001496695321176</v>
      </c>
      <c r="Q69">
        <f>+IMABS(IMDIV(COMPLEX(S$1-R29,-S29),COMPLEX(S$1+R29,S29)))</f>
        <v>0.4462765152546757</v>
      </c>
      <c r="R69">
        <f t="shared" si="40"/>
        <v>2.6119110984065737</v>
      </c>
      <c r="S69">
        <f t="shared" si="69"/>
        <v>0.9999659641679072</v>
      </c>
      <c r="T69">
        <f t="shared" si="70"/>
        <v>58</v>
      </c>
      <c r="U69">
        <f t="shared" si="71"/>
        <v>24.999598099894406</v>
      </c>
      <c r="V69">
        <f>+IMABS(IMDIV(COMPLEX(X$1-W29,-X29),COMPLEX(X$1+W29,X29)))</f>
        <v>0.12499276373111665</v>
      </c>
      <c r="W69">
        <f t="shared" si="41"/>
        <v>1.285695382964141</v>
      </c>
      <c r="X69">
        <f t="shared" si="42"/>
        <v>0.999763128276937</v>
      </c>
      <c r="Y69">
        <f t="shared" si="43"/>
        <v>58</v>
      </c>
      <c r="Z69">
        <f t="shared" si="72"/>
        <v>24.999457693449965</v>
      </c>
      <c r="AA69">
        <f>+IMABS(IMDIV(COMPLEX(AC$1-AB29,-AC29),COMPLEX(AC$1+AB29,AC29)))</f>
        <v>0.8470551012567477</v>
      </c>
      <c r="AB69">
        <f t="shared" si="44"/>
        <v>12.076604819343387</v>
      </c>
      <c r="AC69">
        <f t="shared" si="45"/>
        <v>1.0002157378949301</v>
      </c>
      <c r="AD69">
        <f t="shared" si="46"/>
        <v>58</v>
      </c>
      <c r="AE69">
        <f t="shared" si="73"/>
        <v>25.00196986773224</v>
      </c>
      <c r="AF69">
        <f>+IMABS(IMDIV(COMPLEX(AH$1-AG29,-AH29),COMPLEX(AH$1+AG29,AH29)))</f>
        <v>0.2303856351087574</v>
      </c>
      <c r="AG69">
        <f t="shared" si="47"/>
        <v>1.5987040929032403</v>
      </c>
      <c r="AH69">
        <f t="shared" si="74"/>
        <v>0.9998149424035274</v>
      </c>
      <c r="AI69">
        <f t="shared" si="75"/>
        <v>58</v>
      </c>
      <c r="AJ69">
        <f t="shared" si="76"/>
        <v>25.00053432380174</v>
      </c>
      <c r="AO69">
        <f>+IMABS(IMDIV(COMPLEX(AQ$1-AP29,-AQ29),COMPLEX(AQ$1+AP29,AQ29)))</f>
        <v>0.3276526679296696</v>
      </c>
      <c r="AP69">
        <f t="shared" si="48"/>
        <v>1.9746529875287606</v>
      </c>
      <c r="AQ69">
        <f t="shared" si="49"/>
        <v>0.9998242974829167</v>
      </c>
      <c r="AR69">
        <f t="shared" si="50"/>
        <v>58</v>
      </c>
      <c r="AS69">
        <f t="shared" si="77"/>
        <v>24.999443760641505</v>
      </c>
      <c r="AT69">
        <f>+IMABS(IMDIV(COMPLEX(AV$1-AU29,-AV29),COMPLEX(AV$1+AU29,AV29)))</f>
        <v>0.3029477856275592</v>
      </c>
      <c r="AU69">
        <f t="shared" si="51"/>
        <v>1.869225516772239</v>
      </c>
      <c r="AV69">
        <f t="shared" si="78"/>
        <v>1.0001206617293947</v>
      </c>
      <c r="AW69">
        <f t="shared" si="79"/>
        <v>58</v>
      </c>
      <c r="AX69">
        <f t="shared" si="80"/>
        <v>25.000523643908387</v>
      </c>
      <c r="AY69">
        <f>+IMABS(IMDIV(COMPLEX(BA$1-AZ29,-BA29),COMPLEX(BA$1+AZ29,BA29)))</f>
        <v>0.1569816586473639</v>
      </c>
      <c r="AZ69">
        <f t="shared" si="52"/>
        <v>1.3724276233313841</v>
      </c>
      <c r="BA69">
        <f t="shared" si="81"/>
        <v>1.000311678812962</v>
      </c>
      <c r="BB69">
        <f t="shared" si="82"/>
        <v>58</v>
      </c>
      <c r="BC69">
        <f t="shared" si="83"/>
        <v>25.001102875826785</v>
      </c>
      <c r="BD69">
        <f>+IMABS(IMDIV(COMPLEX(BF$1-BE29,-BF29),COMPLEX(BF$1+BE29,BF29)))</f>
        <v>0.5837164244552556</v>
      </c>
      <c r="BE69">
        <f t="shared" si="53"/>
        <v>3.8044172710461153</v>
      </c>
      <c r="BF69">
        <f t="shared" si="84"/>
        <v>0.9995841489874187</v>
      </c>
      <c r="BG69">
        <f t="shared" si="85"/>
        <v>58</v>
      </c>
      <c r="BH69">
        <f t="shared" si="86"/>
        <v>24.99848995209912</v>
      </c>
      <c r="BM69">
        <f>+IMABS(IMDIV(COMPLEX(BO$1-BN29,-BO29),COMPLEX(BO$1+BN29,BO29)))</f>
        <v>0.2139537114432546</v>
      </c>
      <c r="BN69">
        <f t="shared" si="54"/>
        <v>1.544379420291122</v>
      </c>
      <c r="BO69">
        <f t="shared" si="87"/>
        <v>0.9995983302855159</v>
      </c>
      <c r="BP69">
        <f t="shared" si="88"/>
        <v>58</v>
      </c>
      <c r="BQ69">
        <f t="shared" si="89"/>
        <v>24.999469823094056</v>
      </c>
      <c r="BR69">
        <f>+IMABS(IMDIV(COMPLEX(BT$1-BS29,-BT29),COMPLEX(BT$1+BS29,BT29)))</f>
        <v>0.24329603497224592</v>
      </c>
      <c r="BS69">
        <f t="shared" si="55"/>
        <v>1.6430415227527517</v>
      </c>
      <c r="BT69">
        <f t="shared" si="90"/>
        <v>1.0000252725214558</v>
      </c>
      <c r="BU69">
        <f t="shared" si="91"/>
        <v>58</v>
      </c>
      <c r="BV69">
        <f t="shared" si="92"/>
        <v>24.999820163890057</v>
      </c>
      <c r="BW69">
        <f>+IMABS(IMDIV(COMPLEX(BY$1-BX29,-BY29),COMPLEX(BY$1+BX29,BY29)))</f>
        <v>0.428218549460525</v>
      </c>
      <c r="BX69">
        <f t="shared" si="56"/>
        <v>2.4978399493600274</v>
      </c>
      <c r="BY69">
        <f t="shared" si="93"/>
        <v>0.9999359284868004</v>
      </c>
      <c r="BZ69">
        <f t="shared" si="94"/>
        <v>58</v>
      </c>
      <c r="CA69">
        <f t="shared" si="95"/>
        <v>25.00065022452077</v>
      </c>
      <c r="CB69">
        <f>+IMABS(IMDIV(COMPLEX(CD$1-CC29,-CD29),COMPLEX(CD$1+CC29,CD29)))</f>
        <v>0.28584533317271216</v>
      </c>
      <c r="CC69">
        <f t="shared" si="57"/>
        <v>1.800513800302145</v>
      </c>
      <c r="CD69">
        <f t="shared" si="96"/>
        <v>1.0002854446123028</v>
      </c>
      <c r="CE69">
        <f t="shared" si="97"/>
        <v>58</v>
      </c>
      <c r="CF69">
        <f t="shared" si="98"/>
        <v>24.99997546073668</v>
      </c>
      <c r="CI69">
        <v>20</v>
      </c>
      <c r="CK69">
        <f>+IMABS(IMDIV(COMPLEX(CM$1-CL29,-CM29),COMPLEX(CM$1+CL29,CM29)))</f>
        <v>0.3135290013873033</v>
      </c>
      <c r="CL69">
        <f t="shared" si="58"/>
        <v>1.9134515573736415</v>
      </c>
      <c r="CM69">
        <f t="shared" si="99"/>
        <v>1.0002360467191016</v>
      </c>
      <c r="CN69">
        <f t="shared" si="100"/>
        <v>58</v>
      </c>
      <c r="CO69">
        <f t="shared" si="101"/>
        <v>24.999856679851337</v>
      </c>
      <c r="CP69">
        <f>+IMABS(IMDIV(COMPLEX(CR$1-CQ29,-CR29),COMPLEX(CR$1+CQ29,CR29)))</f>
        <v>0.4353286080298233</v>
      </c>
      <c r="CQ69">
        <f t="shared" si="59"/>
        <v>2.5418829932606726</v>
      </c>
      <c r="CR69">
        <f t="shared" si="102"/>
        <v>0.999953970598219</v>
      </c>
      <c r="CS69">
        <f t="shared" si="103"/>
        <v>58</v>
      </c>
      <c r="CT69">
        <f t="shared" si="104"/>
        <v>25.0013604605383</v>
      </c>
      <c r="CU69">
        <f>+IMABS(IMDIV(COMPLEX(CW$1-CV29,-CW29),COMPLEX(CW$1+CV29,CW29)))</f>
        <v>0.22136427671594872</v>
      </c>
      <c r="CV69">
        <f t="shared" si="60"/>
        <v>1.5685952239188328</v>
      </c>
      <c r="CW69">
        <f t="shared" si="105"/>
        <v>0.9997420165193326</v>
      </c>
      <c r="CX69">
        <f t="shared" si="106"/>
        <v>58</v>
      </c>
      <c r="CY69">
        <f t="shared" si="107"/>
        <v>24.99823978178035</v>
      </c>
      <c r="CZ69">
        <f>+IMABS(IMDIV(COMPLEX(DB$1-DA29,-DB29),COMPLEX(DB$1+DA29,DB29)))</f>
        <v>1</v>
      </c>
      <c r="DA69" t="e">
        <f t="shared" si="61"/>
        <v>#DIV/0!</v>
      </c>
      <c r="DB69" t="e">
        <f t="shared" si="108"/>
        <v>#DIV/0!</v>
      </c>
      <c r="DC69">
        <f t="shared" si="109"/>
        <v>58</v>
      </c>
      <c r="DD69" t="e">
        <f t="shared" si="110"/>
        <v>#DIV/0!</v>
      </c>
      <c r="DI69">
        <f>+IMABS(IMDIV(COMPLEX(DK$1-DJ29,-DK29),COMPLEX(DK$1+DJ29,DK29)))</f>
        <v>0.2886808465148477</v>
      </c>
      <c r="DJ69">
        <f t="shared" si="62"/>
        <v>1.8116774168119558</v>
      </c>
      <c r="DK69">
        <f t="shared" si="111"/>
        <v>1.0003740567708204</v>
      </c>
      <c r="DL69">
        <f t="shared" si="112"/>
        <v>58</v>
      </c>
      <c r="DM69">
        <f t="shared" si="113"/>
        <v>24.998563013777712</v>
      </c>
      <c r="DN69">
        <f>+IMABS(IMDIV(COMPLEX(DP$1-DO29,-DP29),COMPLEX(DP$1+DO29,DP29)))</f>
        <v>1</v>
      </c>
      <c r="DO69" t="e">
        <f t="shared" si="63"/>
        <v>#DIV/0!</v>
      </c>
      <c r="DP69" t="e">
        <f t="shared" si="114"/>
        <v>#DIV/0!</v>
      </c>
      <c r="DQ69">
        <f t="shared" si="115"/>
        <v>58</v>
      </c>
      <c r="DR69" t="e">
        <f t="shared" si="116"/>
        <v>#DIV/0!</v>
      </c>
      <c r="DS69">
        <f>+IMABS(IMDIV(COMPLEX(DU$1-DT29,-DU29),COMPLEX(DU$1+DT29,DU29)))</f>
        <v>0.2886808465148477</v>
      </c>
      <c r="DT69">
        <f t="shared" si="64"/>
        <v>1.8116774168119558</v>
      </c>
      <c r="DU69">
        <f t="shared" si="117"/>
        <v>1.0003740567708204</v>
      </c>
      <c r="DV69">
        <f t="shared" si="118"/>
        <v>58</v>
      </c>
      <c r="DW69">
        <f t="shared" si="119"/>
        <v>24.998563013777712</v>
      </c>
      <c r="DX69">
        <f>+IMABS(IMDIV(COMPLEX(DZ$1-DY29,-DZ29),COMPLEX(DZ$1+DY29,DZ29)))</f>
        <v>0.29881805301022196</v>
      </c>
      <c r="DY69">
        <f t="shared" si="65"/>
        <v>1.852326715749224</v>
      </c>
      <c r="DZ69">
        <f t="shared" si="120"/>
        <v>1.0001764123915895</v>
      </c>
      <c r="EA69">
        <f t="shared" si="121"/>
        <v>58</v>
      </c>
      <c r="EB69">
        <f t="shared" si="122"/>
        <v>25.001000352068868</v>
      </c>
    </row>
    <row r="70" spans="5:132" ht="12.75">
      <c r="E70">
        <f>+IMABS(IMDIV(COMPLEX(G$1-F30,-G30),COMPLEX(G$1+F30,G30)))</f>
        <v>0.38856259116056796</v>
      </c>
      <c r="F70">
        <f t="shared" si="39"/>
        <v>2.2709807595779843</v>
      </c>
      <c r="G70">
        <f t="shared" si="123"/>
        <v>0.9999915277754224</v>
      </c>
      <c r="H70">
        <f t="shared" si="124"/>
        <v>60</v>
      </c>
      <c r="I70">
        <f t="shared" si="68"/>
        <v>26.001488223096597</v>
      </c>
      <c r="Q70">
        <f>+IMABS(IMDIV(COMPLEX(S$1-R30,-S30),COMPLEX(S$1+R30,S30)))</f>
        <v>0.4647085305334343</v>
      </c>
      <c r="R70">
        <f t="shared" si="40"/>
        <v>2.7362822202137114</v>
      </c>
      <c r="S70">
        <f t="shared" si="69"/>
        <v>1.0001031506629061</v>
      </c>
      <c r="T70">
        <f t="shared" si="70"/>
        <v>60</v>
      </c>
      <c r="U70">
        <f t="shared" si="71"/>
        <v>25.99970125055731</v>
      </c>
      <c r="V70">
        <f>+IMABS(IMDIV(COMPLEX(X$1-W30,-X30),COMPLEX(X$1+W30,X30)))</f>
        <v>0.11146982720636907</v>
      </c>
      <c r="W70">
        <f t="shared" si="41"/>
        <v>1.2509083666925938</v>
      </c>
      <c r="X70">
        <f t="shared" si="42"/>
        <v>0.9999267519525131</v>
      </c>
      <c r="Y70">
        <f t="shared" si="43"/>
        <v>60</v>
      </c>
      <c r="Z70">
        <f t="shared" si="72"/>
        <v>25.99938444540248</v>
      </c>
      <c r="AA70">
        <f>+IMABS(IMDIV(COMPLEX(AC$1-AB30,-AC30),COMPLEX(AC$1+AB30,AC30)))</f>
        <v>0.8463620787936382</v>
      </c>
      <c r="AB70">
        <f t="shared" si="44"/>
        <v>12.017619506278407</v>
      </c>
      <c r="AC70">
        <f t="shared" si="45"/>
        <v>1.0000515524905058</v>
      </c>
      <c r="AD70">
        <f t="shared" si="46"/>
        <v>60</v>
      </c>
      <c r="AE70">
        <f t="shared" si="73"/>
        <v>26.002021420222746</v>
      </c>
      <c r="AF70">
        <f>+IMABS(IMDIV(COMPLEX(AH$1-AG30,-AH30),COMPLEX(AH$1+AG30,AH30)))</f>
        <v>0.19508918504953215</v>
      </c>
      <c r="AG70">
        <f t="shared" si="47"/>
        <v>1.4847473320669384</v>
      </c>
      <c r="AH70">
        <f t="shared" si="74"/>
        <v>0.9998298532437295</v>
      </c>
      <c r="AI70">
        <f t="shared" si="75"/>
        <v>60</v>
      </c>
      <c r="AJ70">
        <f t="shared" si="76"/>
        <v>26.00036417704547</v>
      </c>
      <c r="AO70">
        <f>+IMABS(IMDIV(COMPLEX(AQ$1-AP30,-AQ30),COMPLEX(AQ$1+AP30,AQ30)))</f>
        <v>0.2974934076799605</v>
      </c>
      <c r="AP70">
        <f t="shared" si="48"/>
        <v>1.8469483729611238</v>
      </c>
      <c r="AQ70">
        <f t="shared" si="49"/>
        <v>0.9999720481651997</v>
      </c>
      <c r="AR70">
        <f t="shared" si="50"/>
        <v>60</v>
      </c>
      <c r="AS70">
        <f t="shared" si="77"/>
        <v>25.999415808806706</v>
      </c>
      <c r="AT70">
        <f>+IMABS(IMDIV(COMPLEX(AV$1-AU30,-AV30),COMPLEX(AV$1+AU30,AV30)))</f>
        <v>0.2977255039518647</v>
      </c>
      <c r="AU70">
        <f t="shared" si="51"/>
        <v>1.8478892673085425</v>
      </c>
      <c r="AV70">
        <f t="shared" si="78"/>
        <v>0.9999400797124147</v>
      </c>
      <c r="AW70">
        <f t="shared" si="79"/>
        <v>60</v>
      </c>
      <c r="AX70">
        <f t="shared" si="80"/>
        <v>26.0004637236208</v>
      </c>
      <c r="AY70">
        <f>+IMABS(IMDIV(COMPLEX(BA$1-AZ30,-BA30),COMPLEX(BA$1+AZ30,BA30)))</f>
        <v>0.15821969639929076</v>
      </c>
      <c r="AZ70">
        <f t="shared" si="52"/>
        <v>1.375916841300532</v>
      </c>
      <c r="BA70">
        <f t="shared" si="81"/>
        <v>0.9999395648986426</v>
      </c>
      <c r="BB70">
        <f t="shared" si="82"/>
        <v>60</v>
      </c>
      <c r="BC70">
        <f t="shared" si="83"/>
        <v>26.001042440725428</v>
      </c>
      <c r="BD70">
        <f>+IMABS(IMDIV(COMPLEX(BF$1-BE30,-BF30),COMPLEX(BF$1+BE30,BF30)))</f>
        <v>0.6016826121483626</v>
      </c>
      <c r="BE70">
        <f t="shared" si="53"/>
        <v>4.021121500086124</v>
      </c>
      <c r="BF70">
        <f t="shared" si="84"/>
        <v>0.999781576351597</v>
      </c>
      <c r="BG70">
        <f t="shared" si="85"/>
        <v>60</v>
      </c>
      <c r="BH70">
        <f t="shared" si="86"/>
        <v>25.99827152845072</v>
      </c>
      <c r="BM70">
        <f>+IMABS(IMDIV(COMPLEX(BO$1-BN30,-BO30),COMPLEX(BO$1+BN30,BO30)))</f>
        <v>0.28633114993873826</v>
      </c>
      <c r="BN70">
        <f t="shared" si="54"/>
        <v>1.8024201978667258</v>
      </c>
      <c r="BO70">
        <f t="shared" si="87"/>
        <v>0.999678423664296</v>
      </c>
      <c r="BP70">
        <f t="shared" si="88"/>
        <v>60</v>
      </c>
      <c r="BQ70">
        <f t="shared" si="89"/>
        <v>25.999148246758352</v>
      </c>
      <c r="BR70">
        <f>+IMABS(IMDIV(COMPLEX(BT$1-BS30,-BT30),COMPLEX(BT$1+BS30,BT30)))</f>
        <v>0.27212130425388364</v>
      </c>
      <c r="BS70">
        <f t="shared" si="55"/>
        <v>1.747710589262251</v>
      </c>
      <c r="BT70">
        <f t="shared" si="90"/>
        <v>1.0004067482897832</v>
      </c>
      <c r="BU70">
        <f t="shared" si="91"/>
        <v>60</v>
      </c>
      <c r="BV70">
        <f t="shared" si="92"/>
        <v>26.00022691217984</v>
      </c>
      <c r="BW70">
        <f>+IMABS(IMDIV(COMPLEX(BY$1-BX30,-BY30),COMPLEX(BY$1+BX30,BY30)))</f>
        <v>0.4353698739344255</v>
      </c>
      <c r="BX70">
        <f t="shared" si="56"/>
        <v>2.5421418512262055</v>
      </c>
      <c r="BY70">
        <f t="shared" si="93"/>
        <v>1.000055803000081</v>
      </c>
      <c r="BZ70">
        <f t="shared" si="94"/>
        <v>60</v>
      </c>
      <c r="CA70">
        <f t="shared" si="95"/>
        <v>26.00070602752085</v>
      </c>
      <c r="CB70">
        <f>+IMABS(IMDIV(COMPLEX(CD$1-CC30,-CD30),COMPLEX(CD$1+CC30,CD30)))</f>
        <v>0.2911649949138358</v>
      </c>
      <c r="CC70">
        <f t="shared" si="57"/>
        <v>1.8215310836079333</v>
      </c>
      <c r="CD70">
        <f t="shared" si="96"/>
        <v>0.9997426364478228</v>
      </c>
      <c r="CE70">
        <f t="shared" si="97"/>
        <v>60</v>
      </c>
      <c r="CF70">
        <f t="shared" si="98"/>
        <v>25.999718097184505</v>
      </c>
      <c r="CI70">
        <v>20</v>
      </c>
      <c r="CK70">
        <f>+IMABS(IMDIV(COMPLEX(CM$1-CL30,-CM30),COMPLEX(CM$1+CL30,CM30)))</f>
        <v>0.32471560852391257</v>
      </c>
      <c r="CL70">
        <f t="shared" si="58"/>
        <v>1.9617151310550054</v>
      </c>
      <c r="CM70">
        <f t="shared" si="99"/>
        <v>0.9998548068578009</v>
      </c>
      <c r="CN70">
        <f t="shared" si="100"/>
        <v>60</v>
      </c>
      <c r="CO70">
        <f t="shared" si="101"/>
        <v>25.99971148670914</v>
      </c>
      <c r="CP70">
        <f>+IMABS(IMDIV(COMPLEX(CR$1-CQ30,-CR30),COMPLEX(CR$1+CQ30,CR30)))</f>
        <v>0.46161712802966026</v>
      </c>
      <c r="CQ70">
        <f t="shared" si="59"/>
        <v>2.714828431819396</v>
      </c>
      <c r="CR70">
        <f t="shared" si="102"/>
        <v>0.9999368072999617</v>
      </c>
      <c r="CS70">
        <f t="shared" si="103"/>
        <v>60</v>
      </c>
      <c r="CT70">
        <f t="shared" si="104"/>
        <v>26.00129726783826</v>
      </c>
      <c r="CU70">
        <f>+IMABS(IMDIV(COMPLEX(CW$1-CV30,-CW30),COMPLEX(CW$1+CV30,CW30)))</f>
        <v>0.2549518182791017</v>
      </c>
      <c r="CV70">
        <f t="shared" si="60"/>
        <v>1.6843901496148044</v>
      </c>
      <c r="CW70">
        <f t="shared" si="105"/>
        <v>1.000231680293827</v>
      </c>
      <c r="CX70">
        <f t="shared" si="106"/>
        <v>60</v>
      </c>
      <c r="CY70">
        <f t="shared" si="107"/>
        <v>25.998471462074175</v>
      </c>
      <c r="CZ70">
        <f>+IMABS(IMDIV(COMPLEX(DB$1-DA30,-DB30),COMPLEX(DB$1+DA30,DB30)))</f>
        <v>1</v>
      </c>
      <c r="DA70" t="e">
        <f t="shared" si="61"/>
        <v>#DIV/0!</v>
      </c>
      <c r="DB70" t="e">
        <f t="shared" si="108"/>
        <v>#DIV/0!</v>
      </c>
      <c r="DC70">
        <f t="shared" si="109"/>
        <v>60</v>
      </c>
      <c r="DD70" t="e">
        <f t="shared" si="110"/>
        <v>#DIV/0!</v>
      </c>
      <c r="DI70">
        <f>+IMABS(IMDIV(COMPLEX(DK$1-DJ30,-DK30),COMPLEX(DK$1+DJ30,DK30)))</f>
        <v>0.26806017050194336</v>
      </c>
      <c r="DJ70">
        <f t="shared" si="62"/>
        <v>1.7324650461658069</v>
      </c>
      <c r="DK70">
        <f t="shared" si="111"/>
        <v>0.9996913134251626</v>
      </c>
      <c r="DL70">
        <f t="shared" si="112"/>
        <v>60</v>
      </c>
      <c r="DM70">
        <f t="shared" si="113"/>
        <v>25.998254327202876</v>
      </c>
      <c r="DN70">
        <f>+IMABS(IMDIV(COMPLEX(DP$1-DO30,-DP30),COMPLEX(DP$1+DO30,DP30)))</f>
        <v>1</v>
      </c>
      <c r="DO70" t="e">
        <f t="shared" si="63"/>
        <v>#DIV/0!</v>
      </c>
      <c r="DP70" t="e">
        <f t="shared" si="114"/>
        <v>#DIV/0!</v>
      </c>
      <c r="DQ70">
        <f t="shared" si="115"/>
        <v>60</v>
      </c>
      <c r="DR70" t="e">
        <f t="shared" si="116"/>
        <v>#DIV/0!</v>
      </c>
      <c r="DS70">
        <f>+IMABS(IMDIV(COMPLEX(DU$1-DT30,-DU30),COMPLEX(DU$1+DT30,DU30)))</f>
        <v>0.26806017050194336</v>
      </c>
      <c r="DT70">
        <f t="shared" si="64"/>
        <v>1.7324650461658069</v>
      </c>
      <c r="DU70">
        <f t="shared" si="117"/>
        <v>0.9996913134251626</v>
      </c>
      <c r="DV70">
        <f t="shared" si="118"/>
        <v>60</v>
      </c>
      <c r="DW70">
        <f t="shared" si="119"/>
        <v>25.998254327202876</v>
      </c>
      <c r="DX70">
        <f>+IMABS(IMDIV(COMPLEX(DZ$1-DY30,-DZ30),COMPLEX(DZ$1+DY30,DZ30)))</f>
        <v>0.2766301645108451</v>
      </c>
      <c r="DY70">
        <f t="shared" si="65"/>
        <v>1.7648374342946802</v>
      </c>
      <c r="DZ70">
        <f t="shared" si="120"/>
        <v>0.9999078947845215</v>
      </c>
      <c r="EA70">
        <f t="shared" si="121"/>
        <v>60</v>
      </c>
      <c r="EB70">
        <f t="shared" si="122"/>
        <v>26.00090824685339</v>
      </c>
    </row>
    <row r="71" spans="5:132" ht="12.75">
      <c r="E71">
        <f>+IMABS(IMDIV(COMPLEX(G$1-F31,-G31),COMPLEX(G$1+F31,G31)))</f>
        <v>0.42104329345955177</v>
      </c>
      <c r="F71">
        <f t="shared" si="39"/>
        <v>2.4544897354259634</v>
      </c>
      <c r="G71">
        <f t="shared" si="123"/>
        <v>1.000199566188249</v>
      </c>
      <c r="H71">
        <f t="shared" si="124"/>
        <v>62</v>
      </c>
      <c r="I71">
        <f t="shared" si="68"/>
        <v>27.001687789284848</v>
      </c>
      <c r="Q71">
        <f>+IMABS(IMDIV(COMPLEX(S$1-R31,-S31),COMPLEX(S$1+R31,S31)))</f>
        <v>0.47722523637458714</v>
      </c>
      <c r="R71">
        <f t="shared" si="40"/>
        <v>2.8257393798624006</v>
      </c>
      <c r="S71">
        <f t="shared" si="69"/>
        <v>0.9999077777290872</v>
      </c>
      <c r="T71">
        <f t="shared" si="70"/>
        <v>62</v>
      </c>
      <c r="U71">
        <f t="shared" si="71"/>
        <v>26.9996090282864</v>
      </c>
      <c r="V71">
        <f>+IMABS(IMDIV(COMPLEX(X$1-W31,-X31),COMPLEX(X$1+W31,X31)))</f>
        <v>0.08857999869720927</v>
      </c>
      <c r="W71">
        <f t="shared" si="41"/>
        <v>1.1943780004182316</v>
      </c>
      <c r="X71">
        <f t="shared" si="42"/>
        <v>0.9994794982579344</v>
      </c>
      <c r="Y71">
        <f t="shared" si="43"/>
        <v>62</v>
      </c>
      <c r="Z71">
        <f t="shared" si="72"/>
        <v>26.998863943660414</v>
      </c>
      <c r="AA71">
        <f>+IMABS(IMDIV(COMPLEX(AC$1-AB31,-AC31),COMPLEX(AC$1+AB31,AC31)))</f>
        <v>0.8432030947358637</v>
      </c>
      <c r="AB71">
        <f t="shared" si="44"/>
        <v>11.75535379114051</v>
      </c>
      <c r="AC71">
        <f t="shared" si="45"/>
        <v>0.9997749439650035</v>
      </c>
      <c r="AD71">
        <f t="shared" si="46"/>
        <v>62</v>
      </c>
      <c r="AE71">
        <f t="shared" si="73"/>
        <v>27.00179636418775</v>
      </c>
      <c r="AF71">
        <f>+IMABS(IMDIV(COMPLEX(AH$1-AG31,-AH31),COMPLEX(AH$1+AG31,AH31)))</f>
        <v>0.1644629216336744</v>
      </c>
      <c r="AG71">
        <f t="shared" si="47"/>
        <v>1.3936699540737045</v>
      </c>
      <c r="AH71">
        <f t="shared" si="74"/>
        <v>0.9997632382164309</v>
      </c>
      <c r="AI71">
        <f t="shared" si="75"/>
        <v>62</v>
      </c>
      <c r="AJ71">
        <f t="shared" si="76"/>
        <v>27.0001274152619</v>
      </c>
      <c r="AO71">
        <f>+IMABS(IMDIV(COMPLEX(AQ$1-AP31,-AQ31),COMPLEX(AQ$1+AP31,AQ31)))</f>
        <v>0.29623776535551893</v>
      </c>
      <c r="AP71">
        <f t="shared" si="48"/>
        <v>1.841868889157342</v>
      </c>
      <c r="AQ71">
        <f t="shared" si="49"/>
        <v>0.9999288214752128</v>
      </c>
      <c r="AR71">
        <f t="shared" si="50"/>
        <v>62</v>
      </c>
      <c r="AS71">
        <f t="shared" si="77"/>
        <v>26.999344630281918</v>
      </c>
      <c r="AT71">
        <f>+IMABS(IMDIV(COMPLEX(AV$1-AU31,-AV31),COMPLEX(AV$1+AU31,AV31)))</f>
        <v>0.2830866284523158</v>
      </c>
      <c r="AU71">
        <f t="shared" si="51"/>
        <v>1.7897373369984266</v>
      </c>
      <c r="AV71">
        <f t="shared" si="78"/>
        <v>0.9998532608929758</v>
      </c>
      <c r="AW71">
        <f t="shared" si="79"/>
        <v>62</v>
      </c>
      <c r="AX71">
        <f t="shared" si="80"/>
        <v>27.000316984513777</v>
      </c>
      <c r="AY71">
        <f>+IMABS(IMDIV(COMPLEX(BA$1-AZ31,-BA31),COMPLEX(BA$1+AZ31,BA31)))</f>
        <v>0.15135761297850492</v>
      </c>
      <c r="AZ71">
        <f t="shared" si="52"/>
        <v>1.3567052866867257</v>
      </c>
      <c r="BA71">
        <f t="shared" si="81"/>
        <v>1.000520122925314</v>
      </c>
      <c r="BB71">
        <f t="shared" si="82"/>
        <v>62</v>
      </c>
      <c r="BC71">
        <f t="shared" si="83"/>
        <v>27.00156256365074</v>
      </c>
      <c r="BD71">
        <f>+IMABS(IMDIV(COMPLEX(BF$1-BE31,-BF31),COMPLEX(BF$1+BE31,BF31)))</f>
        <v>0.617801026694472</v>
      </c>
      <c r="BE71">
        <f t="shared" si="53"/>
        <v>4.232876432666944</v>
      </c>
      <c r="BF71">
        <f t="shared" si="84"/>
        <v>0.9999708085676694</v>
      </c>
      <c r="BG71">
        <f t="shared" si="85"/>
        <v>62</v>
      </c>
      <c r="BH71">
        <f t="shared" si="86"/>
        <v>26.99824233701839</v>
      </c>
      <c r="BM71">
        <f>+IMABS(IMDIV(COMPLEX(BO$1-BN31,-BO31),COMPLEX(BO$1+BN31,BO31)))</f>
        <v>0.3345817979822914</v>
      </c>
      <c r="BN71">
        <f t="shared" si="54"/>
        <v>2.005628631641751</v>
      </c>
      <c r="BO71">
        <f t="shared" si="87"/>
        <v>0.9998148712072539</v>
      </c>
      <c r="BP71">
        <f t="shared" si="88"/>
        <v>62</v>
      </c>
      <c r="BQ71">
        <f t="shared" si="89"/>
        <v>26.998963117965605</v>
      </c>
      <c r="BR71">
        <f>+IMABS(IMDIV(COMPLEX(BT$1-BS31,-BT31),COMPLEX(BT$1+BS31,BT31)))</f>
        <v>0.30954803501076644</v>
      </c>
      <c r="BS71">
        <f t="shared" si="55"/>
        <v>1.8966533537654378</v>
      </c>
      <c r="BT71">
        <f t="shared" si="90"/>
        <v>0.9998172660861558</v>
      </c>
      <c r="BU71">
        <f t="shared" si="91"/>
        <v>62</v>
      </c>
      <c r="BV71">
        <f t="shared" si="92"/>
        <v>27.000044178265995</v>
      </c>
      <c r="BW71">
        <f>+IMABS(IMDIV(COMPLEX(BY$1-BX31,-BY31),COMPLEX(BY$1+BX31,BY31)))</f>
        <v>0.4323406464177673</v>
      </c>
      <c r="BX71">
        <f t="shared" si="56"/>
        <v>2.5232397517612193</v>
      </c>
      <c r="BY71">
        <f t="shared" si="93"/>
        <v>1.000095026461046</v>
      </c>
      <c r="BZ71">
        <f t="shared" si="94"/>
        <v>62</v>
      </c>
      <c r="CA71">
        <f t="shared" si="95"/>
        <v>27.000801053981895</v>
      </c>
      <c r="CB71">
        <f>+IMABS(IMDIV(COMPLEX(CD$1-CC31,-CD31),COMPLEX(CD$1+CC31,CD31)))</f>
        <v>0.29146788553845515</v>
      </c>
      <c r="CC71">
        <f t="shared" si="57"/>
        <v>1.8227372608507906</v>
      </c>
      <c r="CD71">
        <f t="shared" si="96"/>
        <v>0.9998558753981298</v>
      </c>
      <c r="CE71">
        <f t="shared" si="97"/>
        <v>62</v>
      </c>
      <c r="CF71">
        <f t="shared" si="98"/>
        <v>26.999573972582635</v>
      </c>
      <c r="CI71">
        <v>20</v>
      </c>
      <c r="CK71">
        <f>+IMABS(IMDIV(COMPLEX(CM$1-CL31,-CM31),COMPLEX(CM$1+CL31,CM31)))</f>
        <v>0.34744122062043503</v>
      </c>
      <c r="CL71">
        <f t="shared" si="58"/>
        <v>2.064858006969955</v>
      </c>
      <c r="CM71">
        <f t="shared" si="99"/>
        <v>0.9999312382421089</v>
      </c>
      <c r="CN71">
        <f t="shared" si="100"/>
        <v>62</v>
      </c>
      <c r="CO71">
        <f t="shared" si="101"/>
        <v>26.999642724951247</v>
      </c>
      <c r="CP71">
        <f>+IMABS(IMDIV(COMPLEX(CR$1-CQ31,-CR31),COMPLEX(CR$1+CQ31,CR31)))</f>
        <v>0.480731695595132</v>
      </c>
      <c r="CQ71">
        <f t="shared" si="59"/>
        <v>2.8515734217442645</v>
      </c>
      <c r="CR71">
        <f t="shared" si="102"/>
        <v>0.9998504283815794</v>
      </c>
      <c r="CS71">
        <f t="shared" si="103"/>
        <v>62</v>
      </c>
      <c r="CT71">
        <f t="shared" si="104"/>
        <v>27.00114769621984</v>
      </c>
      <c r="CU71">
        <f>+IMABS(IMDIV(COMPLEX(CW$1-CV31,-CW31),COMPLEX(CW$1+CV31,CW31)))</f>
        <v>0.23457191751033993</v>
      </c>
      <c r="CV71">
        <f t="shared" si="60"/>
        <v>1.6129169359644149</v>
      </c>
      <c r="CW71">
        <f t="shared" si="105"/>
        <v>0.999948503387734</v>
      </c>
      <c r="CX71">
        <f t="shared" si="106"/>
        <v>62</v>
      </c>
      <c r="CY71">
        <f t="shared" si="107"/>
        <v>26.99841996546191</v>
      </c>
      <c r="CZ71">
        <f>+IMABS(IMDIV(COMPLEX(DB$1-DA31,-DB31),COMPLEX(DB$1+DA31,DB31)))</f>
        <v>1</v>
      </c>
      <c r="DA71" t="e">
        <f t="shared" si="61"/>
        <v>#DIV/0!</v>
      </c>
      <c r="DB71" t="e">
        <f t="shared" si="108"/>
        <v>#DIV/0!</v>
      </c>
      <c r="DC71">
        <f t="shared" si="109"/>
        <v>62</v>
      </c>
      <c r="DD71" t="e">
        <f t="shared" si="110"/>
        <v>#DIV/0!</v>
      </c>
      <c r="DI71">
        <f>+IMABS(IMDIV(COMPLEX(DK$1-DJ31,-DK31),COMPLEX(DK$1+DJ31,DK31)))</f>
        <v>0.17872072508663114</v>
      </c>
      <c r="DJ71">
        <f t="shared" si="62"/>
        <v>1.4352252164295347</v>
      </c>
      <c r="DK71">
        <f t="shared" si="111"/>
        <v>1.0001569452470624</v>
      </c>
      <c r="DL71">
        <f t="shared" si="112"/>
        <v>62</v>
      </c>
      <c r="DM71">
        <f t="shared" si="113"/>
        <v>26.99841127244994</v>
      </c>
      <c r="DN71">
        <f>+IMABS(IMDIV(COMPLEX(DP$1-DO31,-DP31),COMPLEX(DP$1+DO31,DP31)))</f>
        <v>1</v>
      </c>
      <c r="DO71" t="e">
        <f t="shared" si="63"/>
        <v>#DIV/0!</v>
      </c>
      <c r="DP71" t="e">
        <f t="shared" si="114"/>
        <v>#DIV/0!</v>
      </c>
      <c r="DQ71">
        <f t="shared" si="115"/>
        <v>62</v>
      </c>
      <c r="DR71" t="e">
        <f t="shared" si="116"/>
        <v>#DIV/0!</v>
      </c>
      <c r="DS71">
        <f>+IMABS(IMDIV(COMPLEX(DU$1-DT31,-DU31),COMPLEX(DU$1+DT31,DU31)))</f>
        <v>0.17872072508663114</v>
      </c>
      <c r="DT71">
        <f t="shared" si="64"/>
        <v>1.4352252164295347</v>
      </c>
      <c r="DU71">
        <f t="shared" si="117"/>
        <v>1.0001569452470624</v>
      </c>
      <c r="DV71">
        <f t="shared" si="118"/>
        <v>62</v>
      </c>
      <c r="DW71">
        <f t="shared" si="119"/>
        <v>26.99841127244994</v>
      </c>
      <c r="DX71">
        <f>+IMABS(IMDIV(COMPLEX(DZ$1-DY31,-DZ31),COMPLEX(DZ$1+DY31,DZ31)))</f>
        <v>0.17906458290949986</v>
      </c>
      <c r="DY71">
        <f t="shared" si="65"/>
        <v>1.4362452372785368</v>
      </c>
      <c r="DZ71">
        <f t="shared" si="120"/>
        <v>1.0001707780491205</v>
      </c>
      <c r="EA71">
        <f t="shared" si="121"/>
        <v>62</v>
      </c>
      <c r="EB71">
        <f t="shared" si="122"/>
        <v>27.00107902490251</v>
      </c>
    </row>
    <row r="72" spans="5:132" ht="12.75">
      <c r="E72">
        <f>+IMABS(IMDIV(COMPLEX(G$1-F32,-G32),COMPLEX(G$1+F32,G32)))</f>
        <v>0.4853115549241017</v>
      </c>
      <c r="F72">
        <f t="shared" si="39"/>
        <v>2.8858459309399707</v>
      </c>
      <c r="G72">
        <f t="shared" si="123"/>
        <v>0.9999466150173149</v>
      </c>
      <c r="H72">
        <f t="shared" si="124"/>
        <v>64</v>
      </c>
      <c r="I72">
        <f t="shared" si="68"/>
        <v>28.001634404302163</v>
      </c>
      <c r="Q72">
        <f>+IMABS(IMDIV(COMPLEX(S$1-R32,-S32),COMPLEX(S$1+R32,S32)))</f>
        <v>0.4809052620405998</v>
      </c>
      <c r="R72">
        <f t="shared" si="40"/>
        <v>2.8528612481454694</v>
      </c>
      <c r="S72">
        <f t="shared" si="69"/>
        <v>0.9999513663320958</v>
      </c>
      <c r="T72">
        <f t="shared" si="70"/>
        <v>64</v>
      </c>
      <c r="U72">
        <f t="shared" si="71"/>
        <v>27.999560394618495</v>
      </c>
      <c r="V72">
        <f>+IMABS(IMDIV(COMPLEX(X$1-W32,-X32),COMPLEX(X$1+W32,X32)))</f>
        <v>0.060329583594720675</v>
      </c>
      <c r="W72">
        <f t="shared" si="41"/>
        <v>1.1284058379224329</v>
      </c>
      <c r="X72">
        <f t="shared" si="42"/>
        <v>1.000359785392228</v>
      </c>
      <c r="Y72">
        <f t="shared" si="43"/>
        <v>64</v>
      </c>
      <c r="Z72">
        <f t="shared" si="72"/>
        <v>27.99922372905264</v>
      </c>
      <c r="AA72">
        <f>+IMABS(IMDIV(COMPLEX(AC$1-AB32,-AC32),COMPLEX(AC$1+AB32,AC32)))</f>
        <v>0.8366107995745873</v>
      </c>
      <c r="AB72">
        <f t="shared" si="44"/>
        <v>11.240711104483319</v>
      </c>
      <c r="AC72">
        <f t="shared" si="45"/>
        <v>1.000063265523427</v>
      </c>
      <c r="AD72">
        <f t="shared" si="46"/>
        <v>64</v>
      </c>
      <c r="AE72">
        <f t="shared" si="73"/>
        <v>28.001859629711177</v>
      </c>
      <c r="AF72">
        <f>+IMABS(IMDIV(COMPLEX(AH$1-AG32,-AH32),COMPLEX(AH$1+AG32,AH32)))</f>
        <v>0.12850815400025248</v>
      </c>
      <c r="AG72">
        <f t="shared" si="47"/>
        <v>1.2949153330352323</v>
      </c>
      <c r="AH72">
        <f t="shared" si="74"/>
        <v>0.9999346201044266</v>
      </c>
      <c r="AI72">
        <f t="shared" si="75"/>
        <v>64</v>
      </c>
      <c r="AJ72">
        <f t="shared" si="76"/>
        <v>28.000062035366327</v>
      </c>
      <c r="AO72">
        <f>+IMABS(IMDIV(COMPLEX(AQ$1-AP32,-AQ32),COMPLEX(AQ$1+AP32,AQ32)))</f>
        <v>0.3327475288521419</v>
      </c>
      <c r="AP72">
        <f t="shared" si="48"/>
        <v>1.997366194177519</v>
      </c>
      <c r="AQ72">
        <f t="shared" si="49"/>
        <v>1.00018337214698</v>
      </c>
      <c r="AR72">
        <f t="shared" si="50"/>
        <v>64</v>
      </c>
      <c r="AS72">
        <f t="shared" si="77"/>
        <v>27.9995280024289</v>
      </c>
      <c r="AT72">
        <f>+IMABS(IMDIV(COMPLEX(AV$1-AU32,-AV32),COMPLEX(AV$1+AU32,AV32)))</f>
        <v>0.32598307995484044</v>
      </c>
      <c r="AU72">
        <f t="shared" si="51"/>
        <v>1.9672845599573356</v>
      </c>
      <c r="AV72">
        <f t="shared" si="78"/>
        <v>1.0001446669839023</v>
      </c>
      <c r="AW72">
        <f t="shared" si="79"/>
        <v>64</v>
      </c>
      <c r="AX72">
        <f t="shared" si="80"/>
        <v>28.00046165149768</v>
      </c>
      <c r="AY72">
        <f>+IMABS(IMDIV(COMPLEX(BA$1-AZ32,-BA32),COMPLEX(BA$1+AZ32,BA32)))</f>
        <v>0.14481777065145984</v>
      </c>
      <c r="AZ72">
        <f t="shared" si="52"/>
        <v>1.3386828343282553</v>
      </c>
      <c r="BA72">
        <f t="shared" si="81"/>
        <v>0.9997631324333498</v>
      </c>
      <c r="BB72">
        <f t="shared" si="82"/>
        <v>64</v>
      </c>
      <c r="BC72">
        <f t="shared" si="83"/>
        <v>28.00132569608409</v>
      </c>
      <c r="BD72">
        <f>+IMABS(IMDIV(COMPLEX(BF$1-BE32,-BF32),COMPLEX(BF$1+BE32,BF32)))</f>
        <v>0.6319231643122828</v>
      </c>
      <c r="BE72">
        <f t="shared" si="53"/>
        <v>4.433648103019541</v>
      </c>
      <c r="BF72">
        <f t="shared" si="84"/>
        <v>0.9996951754271796</v>
      </c>
      <c r="BG72">
        <f t="shared" si="85"/>
        <v>64</v>
      </c>
      <c r="BH72">
        <f t="shared" si="86"/>
        <v>27.99793751244557</v>
      </c>
      <c r="BM72">
        <f>+IMABS(IMDIV(COMPLEX(BO$1-BN32,-BO32),COMPLEX(BO$1+BN32,BO32)))</f>
        <v>0.25653027449462573</v>
      </c>
      <c r="BN72">
        <f t="shared" si="54"/>
        <v>1.6900893626038345</v>
      </c>
      <c r="BO72">
        <f t="shared" si="87"/>
        <v>1.0000528772803754</v>
      </c>
      <c r="BP72">
        <f t="shared" si="88"/>
        <v>64</v>
      </c>
      <c r="BQ72">
        <f t="shared" si="89"/>
        <v>27.99901599524598</v>
      </c>
      <c r="BR72">
        <f>+IMABS(IMDIV(COMPLEX(BT$1-BS32,-BT32),COMPLEX(BT$1+BS32,BT32)))</f>
        <v>0.3501338952363513</v>
      </c>
      <c r="BS72">
        <f t="shared" si="55"/>
        <v>2.0775570311170246</v>
      </c>
      <c r="BT72">
        <f t="shared" si="90"/>
        <v>0.9997868292189724</v>
      </c>
      <c r="BU72">
        <f t="shared" si="91"/>
        <v>64</v>
      </c>
      <c r="BV72">
        <f t="shared" si="92"/>
        <v>27.999831007484968</v>
      </c>
      <c r="BW72">
        <f>+IMABS(IMDIV(COMPLEX(BY$1-BX32,-BY32),COMPLEX(BY$1+BX32,BY32)))</f>
        <v>0.4192004634729901</v>
      </c>
      <c r="BX72">
        <f t="shared" si="56"/>
        <v>2.4435289187029006</v>
      </c>
      <c r="BY72">
        <f t="shared" si="93"/>
        <v>1.000216503767049</v>
      </c>
      <c r="BZ72">
        <f t="shared" si="94"/>
        <v>64</v>
      </c>
      <c r="CA72">
        <f t="shared" si="95"/>
        <v>28.001017557748945</v>
      </c>
      <c r="CB72">
        <f>+IMABS(IMDIV(COMPLEX(CD$1-CC32,-CD32),COMPLEX(CD$1+CC32,CD32)))</f>
        <v>0.2867649220468658</v>
      </c>
      <c r="CC72">
        <f t="shared" si="57"/>
        <v>1.804124561203112</v>
      </c>
      <c r="CD72">
        <f t="shared" si="96"/>
        <v>1.0000690472301064</v>
      </c>
      <c r="CE72">
        <f t="shared" si="97"/>
        <v>64</v>
      </c>
      <c r="CF72">
        <f t="shared" si="98"/>
        <v>27.99964301981274</v>
      </c>
      <c r="CI72">
        <v>20</v>
      </c>
      <c r="CK72">
        <f>+IMABS(IMDIV(COMPLEX(CM$1-CL32,-CM32),COMPLEX(CM$1+CL32,CM32)))</f>
        <v>0.3770977507066451</v>
      </c>
      <c r="CL72">
        <f t="shared" si="58"/>
        <v>2.210776654393012</v>
      </c>
      <c r="CM72">
        <f t="shared" si="99"/>
        <v>0.9998989843478119</v>
      </c>
      <c r="CN72">
        <f t="shared" si="100"/>
        <v>64</v>
      </c>
      <c r="CO72">
        <f t="shared" si="101"/>
        <v>27.99954170929906</v>
      </c>
      <c r="CP72">
        <f>+IMABS(IMDIV(COMPLEX(CR$1-CQ32,-CR32),COMPLEX(CR$1+CQ32,CR32)))</f>
        <v>0.49268317368580844</v>
      </c>
      <c r="CQ72">
        <f t="shared" si="59"/>
        <v>2.9423096106048714</v>
      </c>
      <c r="CR72">
        <f t="shared" si="102"/>
        <v>1.0001052381389772</v>
      </c>
      <c r="CS72">
        <f t="shared" si="103"/>
        <v>64</v>
      </c>
      <c r="CT72">
        <f t="shared" si="104"/>
        <v>28.001252934358817</v>
      </c>
      <c r="CU72">
        <f>+IMABS(IMDIV(COMPLEX(CW$1-CV32,-CW32),COMPLEX(CW$1+CV32,CW32)))</f>
        <v>0.2796307475930369</v>
      </c>
      <c r="CV72">
        <f t="shared" si="60"/>
        <v>1.7763539230990473</v>
      </c>
      <c r="CW72">
        <f t="shared" si="105"/>
        <v>1.0001992810242384</v>
      </c>
      <c r="CX72">
        <f t="shared" si="106"/>
        <v>64</v>
      </c>
      <c r="CY72">
        <f t="shared" si="107"/>
        <v>27.998619246486147</v>
      </c>
      <c r="CZ72">
        <f>+IMABS(IMDIV(COMPLEX(DB$1-DA32,-DB32),COMPLEX(DB$1+DA32,DB32)))</f>
        <v>1</v>
      </c>
      <c r="DA72" t="e">
        <f t="shared" si="61"/>
        <v>#DIV/0!</v>
      </c>
      <c r="DB72" t="e">
        <f t="shared" si="108"/>
        <v>#DIV/0!</v>
      </c>
      <c r="DC72">
        <f t="shared" si="109"/>
        <v>64</v>
      </c>
      <c r="DD72" t="e">
        <f t="shared" si="110"/>
        <v>#DIV/0!</v>
      </c>
      <c r="DI72">
        <f>+IMABS(IMDIV(COMPLEX(DK$1-DJ32,-DK32),COMPLEX(DK$1+DJ32,DK32)))</f>
        <v>0.13664189546103003</v>
      </c>
      <c r="DJ72">
        <f t="shared" si="62"/>
        <v>1.316535849359974</v>
      </c>
      <c r="DK72">
        <f t="shared" si="111"/>
        <v>1.0004071803647219</v>
      </c>
      <c r="DL72">
        <f t="shared" si="112"/>
        <v>64</v>
      </c>
      <c r="DM72">
        <f t="shared" si="113"/>
        <v>27.99881845281466</v>
      </c>
      <c r="DN72">
        <f>+IMABS(IMDIV(COMPLEX(DP$1-DO32,-DP32),COMPLEX(DP$1+DO32,DP32)))</f>
        <v>1</v>
      </c>
      <c r="DO72" t="e">
        <f t="shared" si="63"/>
        <v>#DIV/0!</v>
      </c>
      <c r="DP72" t="e">
        <f t="shared" si="114"/>
        <v>#DIV/0!</v>
      </c>
      <c r="DQ72">
        <f t="shared" si="115"/>
        <v>64</v>
      </c>
      <c r="DR72" t="e">
        <f t="shared" si="116"/>
        <v>#DIV/0!</v>
      </c>
      <c r="DS72">
        <f>+IMABS(IMDIV(COMPLEX(DU$1-DT32,-DU32),COMPLEX(DU$1+DT32,DU32)))</f>
        <v>0.13664189546103003</v>
      </c>
      <c r="DT72">
        <f t="shared" si="64"/>
        <v>1.316535849359974</v>
      </c>
      <c r="DU72">
        <f t="shared" si="117"/>
        <v>1.0004071803647219</v>
      </c>
      <c r="DV72">
        <f t="shared" si="118"/>
        <v>64</v>
      </c>
      <c r="DW72">
        <f t="shared" si="119"/>
        <v>27.99881845281466</v>
      </c>
      <c r="DX72">
        <f>+IMABS(IMDIV(COMPLEX(DZ$1-DY32,-DZ32),COMPLEX(DZ$1+DY32,DZ32)))</f>
        <v>0.1576242607463553</v>
      </c>
      <c r="DY72">
        <f t="shared" si="65"/>
        <v>1.374237417820253</v>
      </c>
      <c r="DZ72">
        <f t="shared" si="120"/>
        <v>1.000172793173401</v>
      </c>
      <c r="EA72">
        <f t="shared" si="121"/>
        <v>64</v>
      </c>
      <c r="EB72">
        <f t="shared" si="122"/>
        <v>28.00125181807591</v>
      </c>
    </row>
    <row r="73" spans="5:132" ht="12.75">
      <c r="E73">
        <f>+IMABS(IMDIV(COMPLEX(G$1-F33,-G33),COMPLEX(G$1+F33,G33)))</f>
        <v>0.5176079575989186</v>
      </c>
      <c r="F73">
        <f t="shared" si="39"/>
        <v>3.146005373648172</v>
      </c>
      <c r="G73">
        <f t="shared" si="123"/>
        <v>1.0000017080890566</v>
      </c>
      <c r="H73">
        <f t="shared" si="124"/>
        <v>66</v>
      </c>
      <c r="I73">
        <f t="shared" si="68"/>
        <v>29.001636112391218</v>
      </c>
      <c r="Q73">
        <f>+IMABS(IMDIV(COMPLEX(S$1-R33,-S33),COMPLEX(S$1+R33,S33)))</f>
        <v>0.4732962824640056</v>
      </c>
      <c r="R73">
        <f t="shared" si="40"/>
        <v>2.7972012222665246</v>
      </c>
      <c r="S73">
        <f t="shared" si="69"/>
        <v>1.0000719421760902</v>
      </c>
      <c r="T73">
        <f t="shared" si="70"/>
        <v>66</v>
      </c>
      <c r="U73">
        <f t="shared" si="71"/>
        <v>28.999632336794583</v>
      </c>
      <c r="V73">
        <f>+IMABS(IMDIV(COMPLEX(X$1-W33,-X33),COMPLEX(X$1+W33,X33)))</f>
        <v>0.04518165654541112</v>
      </c>
      <c r="W73">
        <f t="shared" si="41"/>
        <v>1.094639272182269</v>
      </c>
      <c r="X73">
        <f t="shared" si="42"/>
        <v>0.9996705682029855</v>
      </c>
      <c r="Y73">
        <f t="shared" si="43"/>
        <v>66</v>
      </c>
      <c r="Z73">
        <f t="shared" si="72"/>
        <v>28.998894297255628</v>
      </c>
      <c r="AA73">
        <f>+IMABS(IMDIV(COMPLEX(AC$1-AB33,-AC33),COMPLEX(AC$1+AB33,AC33)))</f>
        <v>0.8264370137323019</v>
      </c>
      <c r="AB73">
        <f t="shared" si="44"/>
        <v>10.52319421904428</v>
      </c>
      <c r="AC73">
        <f t="shared" si="45"/>
        <v>0.9998284293628769</v>
      </c>
      <c r="AD73">
        <f t="shared" si="46"/>
        <v>66</v>
      </c>
      <c r="AE73">
        <f t="shared" si="73"/>
        <v>29.001688059074056</v>
      </c>
      <c r="AF73">
        <f>+IMABS(IMDIV(COMPLEX(AH$1-AG33,-AH33),COMPLEX(AH$1+AG33,AH33)))</f>
        <v>0.09629721792601792</v>
      </c>
      <c r="AG73">
        <f t="shared" si="47"/>
        <v>1.2131170111151313</v>
      </c>
      <c r="AH73">
        <f t="shared" si="74"/>
        <v>1.000096464233414</v>
      </c>
      <c r="AI73">
        <f t="shared" si="75"/>
        <v>66</v>
      </c>
      <c r="AJ73">
        <f t="shared" si="76"/>
        <v>29.000158499599742</v>
      </c>
      <c r="AO73">
        <f>+IMABS(IMDIV(COMPLEX(AQ$1-AP33,-AQ33),COMPLEX(AQ$1+AP33,AQ33)))</f>
        <v>0.34858127622837487</v>
      </c>
      <c r="AP73">
        <f t="shared" si="48"/>
        <v>2.070221851193153</v>
      </c>
      <c r="AQ73">
        <f t="shared" si="49"/>
        <v>1.0001071744894459</v>
      </c>
      <c r="AR73">
        <f t="shared" si="50"/>
        <v>66</v>
      </c>
      <c r="AS73">
        <f t="shared" si="77"/>
        <v>28.999635176918346</v>
      </c>
      <c r="AT73">
        <f>+IMABS(IMDIV(COMPLEX(AV$1-AU33,-AV33),COMPLEX(AV$1+AU33,AV33)))</f>
        <v>0.37146844037973753</v>
      </c>
      <c r="AU73">
        <f t="shared" si="51"/>
        <v>2.182020010591564</v>
      </c>
      <c r="AV73">
        <f t="shared" si="78"/>
        <v>1.0000091707569039</v>
      </c>
      <c r="AW73">
        <f t="shared" si="79"/>
        <v>66</v>
      </c>
      <c r="AX73">
        <f t="shared" si="80"/>
        <v>29.000470822254584</v>
      </c>
      <c r="AY73">
        <f>+IMABS(IMDIV(COMPLEX(BA$1-AZ33,-BA33),COMPLEX(BA$1+AZ33,BA33)))</f>
        <v>0.1364294244865035</v>
      </c>
      <c r="AZ73">
        <f t="shared" si="52"/>
        <v>1.3159658940564987</v>
      </c>
      <c r="BA73">
        <f t="shared" si="81"/>
        <v>0.9999740836295582</v>
      </c>
      <c r="BB73">
        <f t="shared" si="82"/>
        <v>66</v>
      </c>
      <c r="BC73">
        <f t="shared" si="83"/>
        <v>29.001299779713648</v>
      </c>
      <c r="BD73">
        <f>+IMABS(IMDIV(COMPLEX(BF$1-BE33,-BF33),COMPLEX(BF$1+BE33,BF33)))</f>
        <v>0.6442280890697692</v>
      </c>
      <c r="BE73">
        <f t="shared" si="53"/>
        <v>4.62157927187291</v>
      </c>
      <c r="BF73">
        <f t="shared" si="84"/>
        <v>1.0001253563888572</v>
      </c>
      <c r="BG73">
        <f t="shared" si="85"/>
        <v>66</v>
      </c>
      <c r="BH73">
        <f t="shared" si="86"/>
        <v>28.998062868834428</v>
      </c>
      <c r="BM73">
        <f>+IMABS(IMDIV(COMPLEX(BO$1-BN33,-BO33),COMPLEX(BO$1+BN33,BO33)))</f>
        <v>0.18369850006821412</v>
      </c>
      <c r="BN73">
        <f t="shared" si="54"/>
        <v>1.4500751256332736</v>
      </c>
      <c r="BO73">
        <f t="shared" si="87"/>
        <v>1.000051810781568</v>
      </c>
      <c r="BP73">
        <f t="shared" si="88"/>
        <v>66</v>
      </c>
      <c r="BQ73">
        <f t="shared" si="89"/>
        <v>28.999067806027547</v>
      </c>
      <c r="BR73">
        <f>+IMABS(IMDIV(COMPLEX(BT$1-BS33,-BT33),COMPLEX(BT$1+BS33,BT33)))</f>
        <v>0.3888494589750751</v>
      </c>
      <c r="BS73">
        <f t="shared" si="55"/>
        <v>2.27251612449842</v>
      </c>
      <c r="BT73">
        <f t="shared" si="90"/>
        <v>0.9997871203248657</v>
      </c>
      <c r="BU73">
        <f t="shared" si="91"/>
        <v>66</v>
      </c>
      <c r="BV73">
        <f t="shared" si="92"/>
        <v>28.999618127809832</v>
      </c>
      <c r="BW73">
        <f>+IMABS(IMDIV(COMPLEX(BY$1-BX33,-BY33),COMPLEX(BY$1+BX33,BY33)))</f>
        <v>0.3964274787937863</v>
      </c>
      <c r="BX73">
        <f t="shared" si="56"/>
        <v>2.3136034688973015</v>
      </c>
      <c r="BY73">
        <f t="shared" si="93"/>
        <v>1.0002609031116738</v>
      </c>
      <c r="BZ73">
        <f t="shared" si="94"/>
        <v>66</v>
      </c>
      <c r="CA73">
        <f t="shared" si="95"/>
        <v>29.00127846086062</v>
      </c>
      <c r="CB73">
        <f>+IMABS(IMDIV(COMPLEX(CD$1-CC33,-CD33),COMPLEX(CD$1+CC33,CD33)))</f>
        <v>0.2774099634705515</v>
      </c>
      <c r="CC73">
        <f t="shared" si="57"/>
        <v>1.7678211695332338</v>
      </c>
      <c r="CD73">
        <f t="shared" si="96"/>
        <v>0.9998988515459467</v>
      </c>
      <c r="CE73">
        <f t="shared" si="97"/>
        <v>66</v>
      </c>
      <c r="CF73">
        <f t="shared" si="98"/>
        <v>28.999541871358687</v>
      </c>
      <c r="CI73">
        <v>20</v>
      </c>
      <c r="CK73">
        <f>+IMABS(IMDIV(COMPLEX(CM$1-CL33,-CM33),COMPLEX(CM$1+CL33,CM33)))</f>
        <v>0.4092702047737336</v>
      </c>
      <c r="CL73">
        <f t="shared" si="58"/>
        <v>2.385642668039019</v>
      </c>
      <c r="CM73">
        <f t="shared" si="99"/>
        <v>1.000269462490155</v>
      </c>
      <c r="CN73">
        <f t="shared" si="100"/>
        <v>66</v>
      </c>
      <c r="CO73">
        <f t="shared" si="101"/>
        <v>28.999811171789215</v>
      </c>
      <c r="CP73">
        <f>+IMABS(IMDIV(COMPLEX(CR$1-CQ33,-CR33),COMPLEX(CR$1+CQ33,CR33)))</f>
        <v>0.49745799338983765</v>
      </c>
      <c r="CQ73">
        <f t="shared" si="59"/>
        <v>2.9797668129093595</v>
      </c>
      <c r="CR73">
        <f t="shared" si="102"/>
        <v>0.9999217492984428</v>
      </c>
      <c r="CS73">
        <f t="shared" si="103"/>
        <v>66</v>
      </c>
      <c r="CT73">
        <f t="shared" si="104"/>
        <v>29.00117468365726</v>
      </c>
      <c r="CU73">
        <f>+IMABS(IMDIV(COMPLEX(CW$1-CV33,-CW33),COMPLEX(CW$1+CV33,CW33)))</f>
        <v>0.3794244510779438</v>
      </c>
      <c r="CV73">
        <f t="shared" si="60"/>
        <v>2.222814697540071</v>
      </c>
      <c r="CW73">
        <f t="shared" si="105"/>
        <v>0.9999166430679582</v>
      </c>
      <c r="CX73">
        <f t="shared" si="106"/>
        <v>66</v>
      </c>
      <c r="CY73">
        <f t="shared" si="107"/>
        <v>28.998535889554105</v>
      </c>
      <c r="CZ73">
        <f>+IMABS(IMDIV(COMPLEX(DB$1-DA33,-DB33),COMPLEX(DB$1+DA33,DB33)))</f>
        <v>1</v>
      </c>
      <c r="DA73" t="e">
        <f t="shared" si="61"/>
        <v>#DIV/0!</v>
      </c>
      <c r="DB73" t="e">
        <f t="shared" si="108"/>
        <v>#DIV/0!</v>
      </c>
      <c r="DC73">
        <f t="shared" si="109"/>
        <v>66</v>
      </c>
      <c r="DD73" t="e">
        <f t="shared" si="110"/>
        <v>#DIV/0!</v>
      </c>
      <c r="DI73">
        <f>+IMABS(IMDIV(COMPLEX(DK$1-DJ33,-DK33),COMPLEX(DK$1+DJ33,DK33)))</f>
        <v>0.301497894526629</v>
      </c>
      <c r="DJ73">
        <f t="shared" si="62"/>
        <v>1.8632698231376286</v>
      </c>
      <c r="DK73">
        <f t="shared" si="111"/>
        <v>1.000144832602055</v>
      </c>
      <c r="DL73">
        <f t="shared" si="112"/>
        <v>66</v>
      </c>
      <c r="DM73">
        <f t="shared" si="113"/>
        <v>28.998963285416714</v>
      </c>
      <c r="DN73">
        <f>+IMABS(IMDIV(COMPLEX(DP$1-DO33,-DP33),COMPLEX(DP$1+DO33,DP33)))</f>
        <v>1</v>
      </c>
      <c r="DO73" t="e">
        <f t="shared" si="63"/>
        <v>#DIV/0!</v>
      </c>
      <c r="DP73" t="e">
        <f t="shared" si="114"/>
        <v>#DIV/0!</v>
      </c>
      <c r="DQ73">
        <f t="shared" si="115"/>
        <v>66</v>
      </c>
      <c r="DR73" t="e">
        <f t="shared" si="116"/>
        <v>#DIV/0!</v>
      </c>
      <c r="DS73">
        <f>+IMABS(IMDIV(COMPLEX(DU$1-DT33,-DU33),COMPLEX(DU$1+DT33,DU33)))</f>
        <v>0.301497894526629</v>
      </c>
      <c r="DT73">
        <f t="shared" si="64"/>
        <v>1.8632698231376286</v>
      </c>
      <c r="DU73">
        <f t="shared" si="117"/>
        <v>1.000144832602055</v>
      </c>
      <c r="DV73">
        <f t="shared" si="118"/>
        <v>66</v>
      </c>
      <c r="DW73">
        <f t="shared" si="119"/>
        <v>28.998963285416714</v>
      </c>
      <c r="DX73">
        <f>+IMABS(IMDIV(COMPLEX(DZ$1-DY33,-DZ33),COMPLEX(DZ$1+DY33,DZ33)))</f>
        <v>0.3648529573947222</v>
      </c>
      <c r="DY73">
        <f t="shared" si="65"/>
        <v>2.1488771352792577</v>
      </c>
      <c r="DZ73">
        <f t="shared" si="120"/>
        <v>0.9999428270261785</v>
      </c>
      <c r="EA73">
        <f t="shared" si="121"/>
        <v>66</v>
      </c>
      <c r="EB73">
        <f t="shared" si="122"/>
        <v>29.00119464510209</v>
      </c>
    </row>
    <row r="74" spans="5:132" ht="12.75">
      <c r="E74">
        <f>+IMABS(IMDIV(COMPLEX(G$1-F34,-G34),COMPLEX(G$1+F34,G34)))</f>
        <v>0.4901813141072157</v>
      </c>
      <c r="F74">
        <f t="shared" si="39"/>
        <v>2.9229633109615043</v>
      </c>
      <c r="G74">
        <f t="shared" si="123"/>
        <v>0.9999874481565187</v>
      </c>
      <c r="H74">
        <f t="shared" si="124"/>
        <v>68</v>
      </c>
      <c r="I74">
        <f t="shared" si="68"/>
        <v>30.001623560547735</v>
      </c>
      <c r="Q74">
        <f>+IMABS(IMDIV(COMPLEX(S$1-R34,-S34),COMPLEX(S$1+R34,S34)))</f>
        <v>0.4530149273293047</v>
      </c>
      <c r="R74">
        <f t="shared" si="40"/>
        <v>2.6564069111335185</v>
      </c>
      <c r="S74">
        <f t="shared" si="69"/>
        <v>1.0001532044930415</v>
      </c>
      <c r="T74">
        <f t="shared" si="70"/>
        <v>68</v>
      </c>
      <c r="U74">
        <f t="shared" si="71"/>
        <v>29.999785541287626</v>
      </c>
      <c r="V74">
        <f>+IMABS(IMDIV(COMPLEX(X$1-W34,-X34),COMPLEX(X$1+W34,X34)))</f>
        <v>0.0746939703848182</v>
      </c>
      <c r="W74">
        <f t="shared" si="41"/>
        <v>1.1614470629049765</v>
      </c>
      <c r="X74">
        <f t="shared" si="42"/>
        <v>1.0003850671016161</v>
      </c>
      <c r="Y74">
        <f t="shared" si="43"/>
        <v>68</v>
      </c>
      <c r="Z74">
        <f t="shared" si="72"/>
        <v>29.999279364357243</v>
      </c>
      <c r="AA74">
        <f>+IMABS(IMDIV(COMPLEX(AC$1-AB34,-AC34),COMPLEX(AC$1+AB34,AC34)))</f>
        <v>0.8120468812071219</v>
      </c>
      <c r="AB74">
        <f t="shared" si="44"/>
        <v>9.64095138641447</v>
      </c>
      <c r="AC74">
        <f t="shared" si="45"/>
        <v>0.9999949576200051</v>
      </c>
      <c r="AD74">
        <f t="shared" si="46"/>
        <v>68</v>
      </c>
      <c r="AE74">
        <f t="shared" si="73"/>
        <v>30.00168301669406</v>
      </c>
      <c r="AF74">
        <f>+IMABS(IMDIV(COMPLEX(AH$1-AG34,-AH34),COMPLEX(AH$1+AG34,AH34)))</f>
        <v>0.07208700843652185</v>
      </c>
      <c r="AG74">
        <f t="shared" si="47"/>
        <v>1.155374499747136</v>
      </c>
      <c r="AH74">
        <f t="shared" si="74"/>
        <v>1.0003242422053125</v>
      </c>
      <c r="AI74">
        <f t="shared" si="75"/>
        <v>68</v>
      </c>
      <c r="AJ74">
        <f t="shared" si="76"/>
        <v>30.000482741805055</v>
      </c>
      <c r="AO74">
        <f>+IMABS(IMDIV(COMPLEX(AQ$1-AP34,-AQ34),COMPLEX(AQ$1+AP34,AQ34)))</f>
        <v>0.3058971282365468</v>
      </c>
      <c r="AP74">
        <f t="shared" si="48"/>
        <v>1.8814172673263194</v>
      </c>
      <c r="AQ74">
        <f t="shared" si="49"/>
        <v>0.9996903652105842</v>
      </c>
      <c r="AR74">
        <f t="shared" si="50"/>
        <v>68</v>
      </c>
      <c r="AS74">
        <f t="shared" si="77"/>
        <v>29.99932554212893</v>
      </c>
      <c r="AT74">
        <f>+IMABS(IMDIV(COMPLEX(AV$1-AU34,-AV34),COMPLEX(AV$1+AU34,AV34)))</f>
        <v>0.31196271646601476</v>
      </c>
      <c r="AU74">
        <f t="shared" si="51"/>
        <v>1.906819220213393</v>
      </c>
      <c r="AV74">
        <f t="shared" si="78"/>
        <v>0.9999052019996816</v>
      </c>
      <c r="AW74">
        <f t="shared" si="79"/>
        <v>68</v>
      </c>
      <c r="AX74">
        <f t="shared" si="80"/>
        <v>30.000376024254265</v>
      </c>
      <c r="AY74">
        <f>+IMABS(IMDIV(COMPLEX(BA$1-AZ34,-BA34),COMPLEX(BA$1+AZ34,BA34)))</f>
        <v>0.14457580912088128</v>
      </c>
      <c r="AZ74">
        <f t="shared" si="52"/>
        <v>1.3380213247705817</v>
      </c>
      <c r="BA74">
        <f t="shared" si="81"/>
        <v>1.0000159377956515</v>
      </c>
      <c r="BB74">
        <f t="shared" si="82"/>
        <v>68</v>
      </c>
      <c r="BC74">
        <f t="shared" si="83"/>
        <v>30.0013157175093</v>
      </c>
      <c r="BD74">
        <f>+IMABS(IMDIV(COMPLEX(BF$1-BE34,-BF34),COMPLEX(BF$1+BE34,BF34)))</f>
        <v>0.6545091862893039</v>
      </c>
      <c r="BE74">
        <f t="shared" si="53"/>
        <v>4.788865928211745</v>
      </c>
      <c r="BF74">
        <f t="shared" si="84"/>
        <v>0.9999720042204522</v>
      </c>
      <c r="BG74">
        <f t="shared" si="85"/>
        <v>68</v>
      </c>
      <c r="BH74">
        <f t="shared" si="86"/>
        <v>29.99803487305488</v>
      </c>
      <c r="BM74">
        <f>+IMABS(IMDIV(COMPLEX(BO$1-BN34,-BO34),COMPLEX(BO$1+BN34,BO34)))</f>
        <v>0.4652883268472175</v>
      </c>
      <c r="BN74">
        <f t="shared" si="54"/>
        <v>2.740333530045345</v>
      </c>
      <c r="BO74">
        <f t="shared" si="87"/>
        <v>1.0001217262939215</v>
      </c>
      <c r="BP74">
        <f t="shared" si="88"/>
        <v>68</v>
      </c>
      <c r="BQ74">
        <f t="shared" si="89"/>
        <v>29.99918953232147</v>
      </c>
      <c r="BR74">
        <f>+IMABS(IMDIV(COMPLEX(BT$1-BS34,-BT34),COMPLEX(BT$1+BS34,BT34)))</f>
        <v>0.42302458278865956</v>
      </c>
      <c r="BS74">
        <f t="shared" si="55"/>
        <v>2.4663521882205597</v>
      </c>
      <c r="BT74">
        <f t="shared" si="90"/>
        <v>0.9997374090881879</v>
      </c>
      <c r="BU74">
        <f t="shared" si="91"/>
        <v>68</v>
      </c>
      <c r="BV74">
        <f t="shared" si="92"/>
        <v>29.99935553689802</v>
      </c>
      <c r="BW74">
        <f>+IMABS(IMDIV(COMPLEX(BY$1-BX34,-BY34),COMPLEX(BY$1+BX34,BY34)))</f>
        <v>0.36476799195712606</v>
      </c>
      <c r="BX74">
        <f t="shared" si="56"/>
        <v>2.148455957315383</v>
      </c>
      <c r="BY74">
        <f t="shared" si="93"/>
        <v>1.0002122706309977</v>
      </c>
      <c r="BZ74">
        <f t="shared" si="94"/>
        <v>68</v>
      </c>
      <c r="CA74">
        <f t="shared" si="95"/>
        <v>30.001490731491614</v>
      </c>
      <c r="CB74">
        <f>+IMABS(IMDIV(COMPLEX(CD$1-CC34,-CD34),COMPLEX(CD$1+CC34,CD34)))</f>
        <v>0.2649255535843205</v>
      </c>
      <c r="CC74">
        <f t="shared" si="57"/>
        <v>1.7208128506605898</v>
      </c>
      <c r="CD74">
        <f t="shared" si="96"/>
        <v>0.999891255468094</v>
      </c>
      <c r="CE74">
        <f t="shared" si="97"/>
        <v>68</v>
      </c>
      <c r="CF74">
        <f t="shared" si="98"/>
        <v>29.99943312682678</v>
      </c>
      <c r="CI74">
        <v>20</v>
      </c>
      <c r="CK74">
        <f>+IMABS(IMDIV(COMPLEX(CM$1-CL34,-CM34),COMPLEX(CM$1+CL34,CM34)))</f>
        <v>0.4404515521318002</v>
      </c>
      <c r="CL74">
        <f t="shared" si="58"/>
        <v>2.5743106921656493</v>
      </c>
      <c r="CM74">
        <f t="shared" si="99"/>
        <v>1.0001207040270588</v>
      </c>
      <c r="CN74">
        <f t="shared" si="100"/>
        <v>68</v>
      </c>
      <c r="CO74">
        <f t="shared" si="101"/>
        <v>29.999931875816273</v>
      </c>
      <c r="CP74">
        <f>+IMABS(IMDIV(COMPLEX(CR$1-CQ34,-CR34),COMPLEX(CR$1+CQ34,CR34)))</f>
        <v>0.4953219939206949</v>
      </c>
      <c r="CQ74">
        <f t="shared" si="59"/>
        <v>2.962922845672257</v>
      </c>
      <c r="CR74">
        <f t="shared" si="102"/>
        <v>0.9999739607398774</v>
      </c>
      <c r="CS74">
        <f t="shared" si="103"/>
        <v>68</v>
      </c>
      <c r="CT74">
        <f t="shared" si="104"/>
        <v>30.001148644397137</v>
      </c>
      <c r="CU74">
        <f>+IMABS(IMDIV(COMPLEX(CW$1-CV34,-CW34),COMPLEX(CW$1+CV34,CW34)))</f>
        <v>0.32715429589319533</v>
      </c>
      <c r="CV74">
        <f t="shared" si="60"/>
        <v>1.9724496831780747</v>
      </c>
      <c r="CW74">
        <f t="shared" si="105"/>
        <v>1.0002280340659608</v>
      </c>
      <c r="CX74">
        <f t="shared" si="106"/>
        <v>68</v>
      </c>
      <c r="CY74">
        <f t="shared" si="107"/>
        <v>29.998763923620068</v>
      </c>
      <c r="CZ74">
        <f>+IMABS(IMDIV(COMPLEX(DB$1-DA34,-DB34),COMPLEX(DB$1+DA34,DB34)))</f>
        <v>1</v>
      </c>
      <c r="DA74" t="e">
        <f t="shared" si="61"/>
        <v>#DIV/0!</v>
      </c>
      <c r="DB74" t="e">
        <f t="shared" si="108"/>
        <v>#DIV/0!</v>
      </c>
      <c r="DC74">
        <f t="shared" si="109"/>
        <v>68</v>
      </c>
      <c r="DD74" t="e">
        <f t="shared" si="110"/>
        <v>#DIV/0!</v>
      </c>
      <c r="DI74">
        <f>+IMABS(IMDIV(COMPLEX(DK$1-DJ34,-DK34),COMPLEX(DK$1+DJ34,DK34)))</f>
        <v>0.38605619575718364</v>
      </c>
      <c r="DJ74">
        <f t="shared" si="62"/>
        <v>2.257627141406895</v>
      </c>
      <c r="DK74">
        <f t="shared" si="111"/>
        <v>0.9998348721908303</v>
      </c>
      <c r="DL74">
        <f t="shared" si="112"/>
        <v>68</v>
      </c>
      <c r="DM74">
        <f t="shared" si="113"/>
        <v>29.998798157607546</v>
      </c>
      <c r="DN74">
        <f>+IMABS(IMDIV(COMPLEX(DP$1-DO34,-DP34),COMPLEX(DP$1+DO34,DP34)))</f>
        <v>1</v>
      </c>
      <c r="DO74" t="e">
        <f t="shared" si="63"/>
        <v>#DIV/0!</v>
      </c>
      <c r="DP74" t="e">
        <f t="shared" si="114"/>
        <v>#DIV/0!</v>
      </c>
      <c r="DQ74">
        <f t="shared" si="115"/>
        <v>68</v>
      </c>
      <c r="DR74" t="e">
        <f t="shared" si="116"/>
        <v>#DIV/0!</v>
      </c>
      <c r="DS74">
        <f>+IMABS(IMDIV(COMPLEX(DU$1-DT34,-DU34),COMPLEX(DU$1+DT34,DU34)))</f>
        <v>0.38605619575718364</v>
      </c>
      <c r="DT74">
        <f t="shared" si="64"/>
        <v>2.257627141406895</v>
      </c>
      <c r="DU74">
        <f t="shared" si="117"/>
        <v>0.9998348721908303</v>
      </c>
      <c r="DV74">
        <f t="shared" si="118"/>
        <v>68</v>
      </c>
      <c r="DW74">
        <f t="shared" si="119"/>
        <v>29.998798157607546</v>
      </c>
      <c r="DX74">
        <f>+IMABS(IMDIV(COMPLEX(DZ$1-DY34,-DZ34),COMPLEX(DZ$1+DY34,DZ34)))</f>
        <v>0.4757566968687745</v>
      </c>
      <c r="DY74">
        <f t="shared" si="65"/>
        <v>2.8150225058752385</v>
      </c>
      <c r="DZ74">
        <f t="shared" si="120"/>
        <v>1.0000079949823228</v>
      </c>
      <c r="EA74">
        <f t="shared" si="121"/>
        <v>68</v>
      </c>
      <c r="EB74">
        <f t="shared" si="122"/>
        <v>30.00120264008441</v>
      </c>
    </row>
    <row r="75" spans="5:132" ht="12.75">
      <c r="E75">
        <f>+IMABS(IMDIV(COMPLEX(G$1-F35,-G35),COMPLEX(G$1+F35,G35)))</f>
        <v>0.5905695288188408</v>
      </c>
      <c r="F75">
        <f t="shared" si="39"/>
        <v>3.88483427779626</v>
      </c>
      <c r="G75">
        <f t="shared" si="123"/>
        <v>0.9999573430621004</v>
      </c>
      <c r="H75">
        <f t="shared" si="124"/>
        <v>70</v>
      </c>
      <c r="I75">
        <f t="shared" si="68"/>
        <v>31.001580903609835</v>
      </c>
      <c r="Q75">
        <f>+IMABS(IMDIV(COMPLEX(S$1-R35,-S35),COMPLEX(S$1+R35,S35)))</f>
        <v>0.420603095692075</v>
      </c>
      <c r="R75">
        <f t="shared" si="40"/>
        <v>2.451865181069529</v>
      </c>
      <c r="S75">
        <f t="shared" si="69"/>
        <v>1.0003529910524394</v>
      </c>
      <c r="T75">
        <f t="shared" si="70"/>
        <v>70</v>
      </c>
      <c r="U75">
        <f t="shared" si="71"/>
        <v>31.000138532340063</v>
      </c>
      <c r="V75">
        <f>+IMABS(IMDIV(COMPLEX(X$1-W35,-X35),COMPLEX(X$1+W35,X35)))</f>
        <v>0.12744618259446058</v>
      </c>
      <c r="W75">
        <f t="shared" si="41"/>
        <v>1.2921222279982922</v>
      </c>
      <c r="X75">
        <f t="shared" si="42"/>
        <v>1.0000946037138485</v>
      </c>
      <c r="Y75">
        <f t="shared" si="43"/>
        <v>70</v>
      </c>
      <c r="Z75">
        <f t="shared" si="72"/>
        <v>30.99937396807109</v>
      </c>
      <c r="AA75">
        <f>+IMABS(IMDIV(COMPLEX(AC$1-AB35,-AC35),COMPLEX(AC$1+AB35,AC35)))</f>
        <v>0.7925351634077142</v>
      </c>
      <c r="AB75">
        <f t="shared" si="44"/>
        <v>8.64018786436779</v>
      </c>
      <c r="AC75">
        <f t="shared" si="45"/>
        <v>1.0001375002162045</v>
      </c>
      <c r="AD75">
        <f t="shared" si="46"/>
        <v>70</v>
      </c>
      <c r="AE75">
        <f t="shared" si="73"/>
        <v>31.001820516910264</v>
      </c>
      <c r="AF75">
        <f>+IMABS(IMDIV(COMPLEX(AH$1-AG35,-AH35),COMPLEX(AH$1+AG35,AH35)))</f>
        <v>0.05897967605938602</v>
      </c>
      <c r="AG75">
        <f t="shared" si="47"/>
        <v>1.1253526083526078</v>
      </c>
      <c r="AH75">
        <f t="shared" si="74"/>
        <v>1.0003134296467624</v>
      </c>
      <c r="AI75">
        <f t="shared" si="75"/>
        <v>70</v>
      </c>
      <c r="AJ75">
        <f t="shared" si="76"/>
        <v>31.000796171451817</v>
      </c>
      <c r="AO75">
        <f>+IMABS(IMDIV(COMPLEX(AQ$1-AP35,-AQ35),COMPLEX(AQ$1+AP35,AQ35)))</f>
        <v>0.23834859264403527</v>
      </c>
      <c r="AP75">
        <f t="shared" si="48"/>
        <v>1.6258731759492198</v>
      </c>
      <c r="AQ75">
        <f t="shared" si="49"/>
        <v>0.9999220024287945</v>
      </c>
      <c r="AR75">
        <f t="shared" si="50"/>
        <v>70</v>
      </c>
      <c r="AS75">
        <f t="shared" si="77"/>
        <v>30.999247544557722</v>
      </c>
      <c r="AT75">
        <f>+IMABS(IMDIV(COMPLEX(AV$1-AU35,-AV35),COMPLEX(AV$1+AU35,AV35)))</f>
        <v>0.34442465283588153</v>
      </c>
      <c r="AU75">
        <f t="shared" si="51"/>
        <v>2.050755353525084</v>
      </c>
      <c r="AV75">
        <f t="shared" si="78"/>
        <v>0.9998807184422642</v>
      </c>
      <c r="AW75">
        <f t="shared" si="79"/>
        <v>70</v>
      </c>
      <c r="AX75">
        <f t="shared" si="80"/>
        <v>31.00025674269653</v>
      </c>
      <c r="AY75">
        <f>+IMABS(IMDIV(COMPLEX(BA$1-AZ35,-BA35),COMPLEX(BA$1+AZ35,BA35)))</f>
        <v>0.1740821019049971</v>
      </c>
      <c r="AZ75">
        <f t="shared" si="52"/>
        <v>1.42154820062992</v>
      </c>
      <c r="BA75">
        <f t="shared" si="81"/>
        <v>1.0003857851019846</v>
      </c>
      <c r="BB75">
        <f t="shared" si="82"/>
        <v>70</v>
      </c>
      <c r="BC75">
        <f t="shared" si="83"/>
        <v>31.001701502611283</v>
      </c>
      <c r="BD75">
        <f>+IMABS(IMDIV(COMPLEX(BF$1-BE35,-BF35),COMPLEX(BF$1+BE35,BF35)))</f>
        <v>0.6627571928163278</v>
      </c>
      <c r="BE75">
        <f t="shared" si="53"/>
        <v>4.930445238260463</v>
      </c>
      <c r="BF75">
        <f t="shared" si="84"/>
        <v>1.000090312020378</v>
      </c>
      <c r="BG75">
        <f t="shared" si="85"/>
        <v>70</v>
      </c>
      <c r="BH75">
        <f t="shared" si="86"/>
        <v>30.99812518507526</v>
      </c>
      <c r="BM75">
        <f>+IMABS(IMDIV(COMPLEX(BO$1-BN35,-BO35),COMPLEX(BO$1+BN35,BO35)))</f>
        <v>0.2049658182711955</v>
      </c>
      <c r="BN75">
        <f t="shared" si="54"/>
        <v>1.51561510934158</v>
      </c>
      <c r="BO75">
        <f t="shared" si="87"/>
        <v>1.0004060127667196</v>
      </c>
      <c r="BP75">
        <f t="shared" si="88"/>
        <v>70</v>
      </c>
      <c r="BQ75">
        <f t="shared" si="89"/>
        <v>30.99959554508819</v>
      </c>
      <c r="BR75">
        <f>+IMABS(IMDIV(COMPLEX(BT$1-BS35,-BT35),COMPLEX(BT$1+BS35,BT35)))</f>
        <v>0.45164187314978493</v>
      </c>
      <c r="BS75">
        <f t="shared" si="55"/>
        <v>2.6472514987387123</v>
      </c>
      <c r="BT75">
        <f t="shared" si="90"/>
        <v>1.000095012746019</v>
      </c>
      <c r="BU75">
        <f t="shared" si="91"/>
        <v>70</v>
      </c>
      <c r="BV75">
        <f t="shared" si="92"/>
        <v>30.99945054964404</v>
      </c>
      <c r="BW75">
        <f>+IMABS(IMDIV(COMPLEX(BY$1-BX35,-BY35),COMPLEX(BY$1+BX35,BY35)))</f>
        <v>0.32559731012354237</v>
      </c>
      <c r="BX75">
        <f t="shared" si="56"/>
        <v>1.9655872226226967</v>
      </c>
      <c r="BY75">
        <f t="shared" si="93"/>
        <v>0.9997900420257867</v>
      </c>
      <c r="BZ75">
        <f t="shared" si="94"/>
        <v>70</v>
      </c>
      <c r="CA75">
        <f t="shared" si="95"/>
        <v>31.0012807735174</v>
      </c>
      <c r="CB75">
        <f>+IMABS(IMDIV(COMPLEX(CD$1-CC35,-CD35),COMPLEX(CD$1+CC35,CD35)))</f>
        <v>0.25161018076000724</v>
      </c>
      <c r="CC75">
        <f t="shared" si="57"/>
        <v>1.6724040714918418</v>
      </c>
      <c r="CD75">
        <f t="shared" si="96"/>
        <v>0.9996437964685246</v>
      </c>
      <c r="CE75">
        <f t="shared" si="97"/>
        <v>70</v>
      </c>
      <c r="CF75">
        <f t="shared" si="98"/>
        <v>30.999076923295306</v>
      </c>
      <c r="CI75">
        <v>20</v>
      </c>
      <c r="CK75">
        <f>+IMABS(IMDIV(COMPLEX(CM$1-CL35,-CM35),COMPLEX(CM$1+CL35,CM35)))</f>
        <v>0.4692362224619616</v>
      </c>
      <c r="CL75">
        <f t="shared" si="58"/>
        <v>2.768154656817487</v>
      </c>
      <c r="CM75">
        <f t="shared" si="99"/>
        <v>1.000055873127705</v>
      </c>
      <c r="CN75">
        <f t="shared" si="100"/>
        <v>70</v>
      </c>
      <c r="CO75">
        <f t="shared" si="101"/>
        <v>30.99998774894398</v>
      </c>
      <c r="CP75">
        <f>+IMABS(IMDIV(COMPLEX(CR$1-CQ35,-CR35),COMPLEX(CR$1+CQ35,CR35)))</f>
        <v>0.4861769795288966</v>
      </c>
      <c r="CQ75">
        <f t="shared" si="59"/>
        <v>2.892390804456915</v>
      </c>
      <c r="CR75">
        <f t="shared" si="102"/>
        <v>1.0001351329380759</v>
      </c>
      <c r="CS75">
        <f t="shared" si="103"/>
        <v>70</v>
      </c>
      <c r="CT75">
        <f t="shared" si="104"/>
        <v>31.001283777335214</v>
      </c>
      <c r="CU75">
        <f>+IMABS(IMDIV(COMPLEX(CW$1-CV35,-CW35),COMPLEX(CW$1+CV35,CW35)))</f>
        <v>0.43077970399939464</v>
      </c>
      <c r="CV75">
        <f t="shared" si="60"/>
        <v>2.5135781595494495</v>
      </c>
      <c r="CW75">
        <f t="shared" si="105"/>
        <v>1.0002300674689413</v>
      </c>
      <c r="CX75">
        <f t="shared" si="106"/>
        <v>70</v>
      </c>
      <c r="CY75">
        <f t="shared" si="107"/>
        <v>30.99899399108901</v>
      </c>
      <c r="CZ75">
        <f>+IMABS(IMDIV(COMPLEX(DB$1-DA35,-DB35),COMPLEX(DB$1+DA35,DB35)))</f>
        <v>1</v>
      </c>
      <c r="DA75" t="e">
        <f t="shared" si="61"/>
        <v>#DIV/0!</v>
      </c>
      <c r="DB75" t="e">
        <f t="shared" si="108"/>
        <v>#DIV/0!</v>
      </c>
      <c r="DC75">
        <f t="shared" si="109"/>
        <v>70</v>
      </c>
      <c r="DD75" t="e">
        <f t="shared" si="110"/>
        <v>#DIV/0!</v>
      </c>
      <c r="DI75">
        <f>+IMABS(IMDIV(COMPLEX(DK$1-DJ35,-DK35),COMPLEX(DK$1+DJ35,DK35)))</f>
        <v>0.35770749568085486</v>
      </c>
      <c r="DJ75">
        <f t="shared" si="62"/>
        <v>2.113846085001532</v>
      </c>
      <c r="DK75">
        <f t="shared" si="111"/>
        <v>0.9999271925267419</v>
      </c>
      <c r="DL75">
        <f t="shared" si="112"/>
        <v>70</v>
      </c>
      <c r="DM75">
        <f t="shared" si="113"/>
        <v>30.998725350134286</v>
      </c>
      <c r="DN75">
        <f>+IMABS(IMDIV(COMPLEX(DP$1-DO35,-DP35),COMPLEX(DP$1+DO35,DP35)))</f>
        <v>1</v>
      </c>
      <c r="DO75" t="e">
        <f t="shared" si="63"/>
        <v>#DIV/0!</v>
      </c>
      <c r="DP75" t="e">
        <f t="shared" si="114"/>
        <v>#DIV/0!</v>
      </c>
      <c r="DQ75">
        <f t="shared" si="115"/>
        <v>70</v>
      </c>
      <c r="DR75" t="e">
        <f t="shared" si="116"/>
        <v>#DIV/0!</v>
      </c>
      <c r="DS75">
        <f>+IMABS(IMDIV(COMPLEX(DU$1-DT35,-DU35),COMPLEX(DU$1+DT35,DU35)))</f>
        <v>0.35770749568085486</v>
      </c>
      <c r="DT75">
        <f t="shared" si="64"/>
        <v>2.113846085001532</v>
      </c>
      <c r="DU75">
        <f t="shared" si="117"/>
        <v>0.9999271925267419</v>
      </c>
      <c r="DV75">
        <f t="shared" si="118"/>
        <v>70</v>
      </c>
      <c r="DW75">
        <f t="shared" si="119"/>
        <v>30.998725350134286</v>
      </c>
      <c r="DX75">
        <f>+IMABS(IMDIV(COMPLEX(DZ$1-DY35,-DZ35),COMPLEX(DZ$1+DY35,DZ35)))</f>
        <v>0.3732066108718489</v>
      </c>
      <c r="DY75">
        <f t="shared" si="65"/>
        <v>2.1908441197536144</v>
      </c>
      <c r="DZ75">
        <f t="shared" si="120"/>
        <v>0.9999288542919281</v>
      </c>
      <c r="EA75">
        <f t="shared" si="121"/>
        <v>70</v>
      </c>
      <c r="EB75">
        <f t="shared" si="122"/>
        <v>31.001131494376338</v>
      </c>
    </row>
    <row r="76" spans="5:132" ht="12.75">
      <c r="E76">
        <f>+IMABS(IMDIV(COMPLEX(G$1-F36,-G36),COMPLEX(G$1+F36,G36)))</f>
        <v>0.631854901471328</v>
      </c>
      <c r="F76">
        <f t="shared" si="39"/>
        <v>4.432640575667572</v>
      </c>
      <c r="G76">
        <f t="shared" si="123"/>
        <v>1.0001445342210227</v>
      </c>
      <c r="H76">
        <f t="shared" si="124"/>
        <v>72</v>
      </c>
      <c r="I76">
        <f t="shared" si="68"/>
        <v>32.001725437830856</v>
      </c>
      <c r="Q76">
        <f>+IMABS(IMDIV(COMPLEX(S$1-R36,-S36),COMPLEX(S$1+R36,S36)))</f>
        <v>0.38046043396787066</v>
      </c>
      <c r="R76">
        <f t="shared" si="40"/>
        <v>2.228203830159057</v>
      </c>
      <c r="S76">
        <f t="shared" si="69"/>
        <v>1.0000914857087329</v>
      </c>
      <c r="T76">
        <f t="shared" si="70"/>
        <v>72</v>
      </c>
      <c r="U76">
        <f t="shared" si="71"/>
        <v>32.000230018048796</v>
      </c>
      <c r="V76">
        <f>+IMABS(IMDIV(COMPLEX(X$1-W36,-X36),COMPLEX(X$1+W36,X36)))</f>
        <v>0.18618345395197186</v>
      </c>
      <c r="W76">
        <f t="shared" si="41"/>
        <v>1.4575563248402768</v>
      </c>
      <c r="X76">
        <f t="shared" si="42"/>
        <v>0.9996956960495725</v>
      </c>
      <c r="Y76">
        <f t="shared" si="43"/>
        <v>72</v>
      </c>
      <c r="Z76">
        <f t="shared" si="72"/>
        <v>31.99906966412066</v>
      </c>
      <c r="AA76">
        <f>+IMABS(IMDIV(COMPLEX(AC$1-AB36,-AC36),COMPLEX(AC$1+AB36,AC36)))</f>
        <v>0.7663520538979429</v>
      </c>
      <c r="AB76">
        <f t="shared" si="44"/>
        <v>7.559886929741736</v>
      </c>
      <c r="AC76">
        <f t="shared" si="45"/>
        <v>0.9999850436166318</v>
      </c>
      <c r="AD76">
        <f t="shared" si="46"/>
        <v>72</v>
      </c>
      <c r="AE76">
        <f t="shared" si="73"/>
        <v>32.0018055605269</v>
      </c>
      <c r="AF76">
        <f>+IMABS(IMDIV(COMPLEX(AH$1-AG36,-AH36),COMPLEX(AH$1+AG36,AH36)))</f>
        <v>0.06177182414478886</v>
      </c>
      <c r="AG76">
        <f t="shared" si="47"/>
        <v>1.1316776147518333</v>
      </c>
      <c r="AH76">
        <f t="shared" si="74"/>
        <v>0.9997152073779446</v>
      </c>
      <c r="AI76">
        <f t="shared" si="75"/>
        <v>72</v>
      </c>
      <c r="AJ76">
        <f t="shared" si="76"/>
        <v>32.00051137882976</v>
      </c>
      <c r="AO76">
        <f>+IMABS(IMDIV(COMPLEX(AQ$1-AP36,-AQ36),COMPLEX(AQ$1+AP36,AQ36)))</f>
        <v>0.2590521822810318</v>
      </c>
      <c r="AP76">
        <f t="shared" si="48"/>
        <v>1.699245415361455</v>
      </c>
      <c r="AQ76">
        <f t="shared" si="49"/>
        <v>1.0001444469461183</v>
      </c>
      <c r="AR76">
        <f t="shared" si="50"/>
        <v>72</v>
      </c>
      <c r="AS76">
        <f t="shared" si="77"/>
        <v>31.999391991503842</v>
      </c>
      <c r="AT76">
        <f>+IMABS(IMDIV(COMPLEX(AV$1-AU36,-AV36),COMPLEX(AV$1+AU36,AV36)))</f>
        <v>0.3932994280514832</v>
      </c>
      <c r="AU76">
        <f t="shared" si="51"/>
        <v>2.296519061415547</v>
      </c>
      <c r="AV76">
        <f t="shared" si="78"/>
        <v>1.0002260720450988</v>
      </c>
      <c r="AW76">
        <f t="shared" si="79"/>
        <v>72</v>
      </c>
      <c r="AX76">
        <f t="shared" si="80"/>
        <v>32.00048281474163</v>
      </c>
      <c r="AY76">
        <f>+IMABS(IMDIV(COMPLEX(BA$1-AZ36,-BA36),COMPLEX(BA$1+AZ36,BA36)))</f>
        <v>0.20870664260743044</v>
      </c>
      <c r="AZ76">
        <f t="shared" si="52"/>
        <v>1.5275076320497627</v>
      </c>
      <c r="BA76">
        <f t="shared" si="81"/>
        <v>0.999677769666075</v>
      </c>
      <c r="BB76">
        <f t="shared" si="82"/>
        <v>72</v>
      </c>
      <c r="BC76">
        <f t="shared" si="83"/>
        <v>32.00137927227736</v>
      </c>
      <c r="BD76">
        <f>+IMABS(IMDIV(COMPLEX(BF$1-BE36,-BF36),COMPLEX(BF$1+BE36,BF36)))</f>
        <v>0.6690030276194935</v>
      </c>
      <c r="BE76">
        <f t="shared" si="53"/>
        <v>5.042351341210595</v>
      </c>
      <c r="BF76">
        <f t="shared" si="84"/>
        <v>1.000069682905711</v>
      </c>
      <c r="BG76">
        <f t="shared" si="85"/>
        <v>72</v>
      </c>
      <c r="BH76">
        <f t="shared" si="86"/>
        <v>31.99819486798097</v>
      </c>
      <c r="BM76">
        <f>+IMABS(IMDIV(COMPLEX(BO$1-BN36,-BO36),COMPLEX(BO$1+BN36,BO36)))</f>
        <v>0.5670480739895568</v>
      </c>
      <c r="BN76">
        <f t="shared" si="54"/>
        <v>3.6194505205914207</v>
      </c>
      <c r="BO76">
        <f t="shared" si="87"/>
        <v>1.000124487590887</v>
      </c>
      <c r="BP76">
        <f t="shared" si="88"/>
        <v>72</v>
      </c>
      <c r="BQ76">
        <f t="shared" si="89"/>
        <v>31.99972003267908</v>
      </c>
      <c r="BR76">
        <f>+IMABS(IMDIV(COMPLEX(BT$1-BS36,-BT36),COMPLEX(BT$1+BS36,BT36)))</f>
        <v>0.4745731363799407</v>
      </c>
      <c r="BS76">
        <f t="shared" si="55"/>
        <v>2.8064289028172285</v>
      </c>
      <c r="BT76">
        <f t="shared" si="90"/>
        <v>1.0001528520375011</v>
      </c>
      <c r="BU76">
        <f t="shared" si="91"/>
        <v>72</v>
      </c>
      <c r="BV76">
        <f t="shared" si="92"/>
        <v>31.99960340168154</v>
      </c>
      <c r="BW76">
        <f>+IMABS(IMDIV(COMPLEX(BY$1-BX36,-BY36),COMPLEX(BY$1+BX36,BY36)))</f>
        <v>0.28069492739424207</v>
      </c>
      <c r="BX76">
        <f t="shared" si="56"/>
        <v>1.7804614150082254</v>
      </c>
      <c r="BY76">
        <f t="shared" si="93"/>
        <v>1.0002592219147333</v>
      </c>
      <c r="BZ76">
        <f t="shared" si="94"/>
        <v>72</v>
      </c>
      <c r="CA76">
        <f t="shared" si="95"/>
        <v>32.00153999543213</v>
      </c>
      <c r="CB76">
        <f>+IMABS(IMDIV(COMPLEX(CD$1-CC36,-CD36),COMPLEX(CD$1+CC36,CD36)))</f>
        <v>0.23999964363693654</v>
      </c>
      <c r="CC76">
        <f t="shared" si="57"/>
        <v>1.631577713424874</v>
      </c>
      <c r="CD76">
        <f t="shared" si="96"/>
        <v>0.9997412459711238</v>
      </c>
      <c r="CE76">
        <f t="shared" si="97"/>
        <v>72</v>
      </c>
      <c r="CF76">
        <f t="shared" si="98"/>
        <v>31.99881816926643</v>
      </c>
      <c r="CI76">
        <v>20</v>
      </c>
      <c r="CK76">
        <f>+IMABS(IMDIV(COMPLEX(CM$1-CL36,-CM36),COMPLEX(CM$1+CL36,CM36)))</f>
        <v>0.49471061234981656</v>
      </c>
      <c r="CL76">
        <f t="shared" si="58"/>
        <v>2.958127854813802</v>
      </c>
      <c r="CM76">
        <f t="shared" si="99"/>
        <v>1.0000432233988512</v>
      </c>
      <c r="CN76">
        <f t="shared" si="100"/>
        <v>72</v>
      </c>
      <c r="CO76">
        <f t="shared" si="101"/>
        <v>32.00003097234283</v>
      </c>
      <c r="CP76">
        <f>+IMABS(IMDIV(COMPLEX(CR$1-CQ36,-CR36),COMPLEX(CR$1+CQ36,CR36)))</f>
        <v>0.4699879310050101</v>
      </c>
      <c r="CQ76">
        <f t="shared" si="59"/>
        <v>2.77349897671652</v>
      </c>
      <c r="CR76">
        <f t="shared" si="102"/>
        <v>0.999819385982884</v>
      </c>
      <c r="CS76">
        <f t="shared" si="103"/>
        <v>72</v>
      </c>
      <c r="CT76">
        <f t="shared" si="104"/>
        <v>32.0011031633181</v>
      </c>
      <c r="CU76">
        <f>+IMABS(IMDIV(COMPLEX(CW$1-CV36,-CW36),COMPLEX(CW$1+CV36,CW36)))</f>
        <v>0.48714004269980576</v>
      </c>
      <c r="CV76">
        <f t="shared" si="60"/>
        <v>2.899700047803367</v>
      </c>
      <c r="CW76">
        <f t="shared" si="105"/>
        <v>0.9998965682080577</v>
      </c>
      <c r="CX76">
        <f t="shared" si="106"/>
        <v>72</v>
      </c>
      <c r="CY76">
        <f t="shared" si="107"/>
        <v>31.998890559297067</v>
      </c>
      <c r="CZ76">
        <f>+IMABS(IMDIV(COMPLEX(DB$1-DA36,-DB36),COMPLEX(DB$1+DA36,DB36)))</f>
        <v>1</v>
      </c>
      <c r="DA76" t="e">
        <f t="shared" si="61"/>
        <v>#DIV/0!</v>
      </c>
      <c r="DB76" t="e">
        <f t="shared" si="108"/>
        <v>#DIV/0!</v>
      </c>
      <c r="DC76">
        <f t="shared" si="109"/>
        <v>72</v>
      </c>
      <c r="DD76" t="e">
        <f t="shared" si="110"/>
        <v>#DIV/0!</v>
      </c>
      <c r="DI76">
        <f>+IMABS(IMDIV(COMPLEX(DK$1-DJ36,-DK36),COMPLEX(DK$1+DJ36,DK36)))</f>
        <v>0.3003353180366089</v>
      </c>
      <c r="DJ76">
        <f t="shared" si="62"/>
        <v>1.8585121581206907</v>
      </c>
      <c r="DK76">
        <f t="shared" si="111"/>
        <v>1.0002756502264212</v>
      </c>
      <c r="DL76">
        <f t="shared" si="112"/>
        <v>72</v>
      </c>
      <c r="DM76">
        <f t="shared" si="113"/>
        <v>31.999001000360707</v>
      </c>
      <c r="DN76">
        <f>+IMABS(IMDIV(COMPLEX(DP$1-DO36,-DP36),COMPLEX(DP$1+DO36,DP36)))</f>
        <v>1</v>
      </c>
      <c r="DO76" t="e">
        <f t="shared" si="63"/>
        <v>#DIV/0!</v>
      </c>
      <c r="DP76" t="e">
        <f t="shared" si="114"/>
        <v>#DIV/0!</v>
      </c>
      <c r="DQ76">
        <f t="shared" si="115"/>
        <v>72</v>
      </c>
      <c r="DR76" t="e">
        <f t="shared" si="116"/>
        <v>#DIV/0!</v>
      </c>
      <c r="DS76">
        <f>+IMABS(IMDIV(COMPLEX(DU$1-DT36,-DU36),COMPLEX(DU$1+DT36,DU36)))</f>
        <v>0.3003353180366089</v>
      </c>
      <c r="DT76">
        <f t="shared" si="64"/>
        <v>1.8585121581206907</v>
      </c>
      <c r="DU76">
        <f t="shared" si="117"/>
        <v>1.0002756502264212</v>
      </c>
      <c r="DV76">
        <f t="shared" si="118"/>
        <v>72</v>
      </c>
      <c r="DW76">
        <f t="shared" si="119"/>
        <v>31.999001000360707</v>
      </c>
      <c r="DX76">
        <f>+IMABS(IMDIV(COMPLEX(DZ$1-DY36,-DZ36),COMPLEX(DZ$1+DY36,DZ36)))</f>
        <v>0.32451578041109774</v>
      </c>
      <c r="DY76">
        <f t="shared" si="65"/>
        <v>1.960838968550878</v>
      </c>
      <c r="DZ76">
        <f t="shared" si="120"/>
        <v>0.9999178829938185</v>
      </c>
      <c r="EA76">
        <f t="shared" si="121"/>
        <v>72</v>
      </c>
      <c r="EB76">
        <f t="shared" si="122"/>
        <v>32.00104937737016</v>
      </c>
    </row>
    <row r="77" spans="5:132" ht="12.75">
      <c r="E77">
        <f>+IMABS(IMDIV(COMPLEX(G$1-F37,-G37),COMPLEX(G$1+F37,G37)))</f>
        <v>0.6607832714766264</v>
      </c>
      <c r="F77">
        <f t="shared" si="39"/>
        <v>4.89593564181252</v>
      </c>
      <c r="G77">
        <f t="shared" si="123"/>
        <v>0.9999868549453677</v>
      </c>
      <c r="H77">
        <f t="shared" si="124"/>
        <v>74</v>
      </c>
      <c r="I77">
        <f t="shared" si="68"/>
        <v>33.001712292776226</v>
      </c>
      <c r="Q77">
        <f>+IMABS(IMDIV(COMPLEX(S$1-R37,-S37),COMPLEX(S$1+R37,S37)))</f>
        <v>0.34127137377969025</v>
      </c>
      <c r="R77">
        <f t="shared" si="40"/>
        <v>2.036151641800832</v>
      </c>
      <c r="S77">
        <f t="shared" si="69"/>
        <v>0.9995835256754206</v>
      </c>
      <c r="T77">
        <f t="shared" si="70"/>
        <v>74</v>
      </c>
      <c r="U77">
        <f t="shared" si="71"/>
        <v>32.999813543724215</v>
      </c>
      <c r="V77">
        <f>+IMABS(IMDIV(COMPLEX(X$1-W37,-X37),COMPLEX(X$1+W37,X37)))</f>
        <v>0.2439984583673245</v>
      </c>
      <c r="W77">
        <f t="shared" si="41"/>
        <v>1.6454972508134857</v>
      </c>
      <c r="X77">
        <f t="shared" si="42"/>
        <v>0.9996945630701615</v>
      </c>
      <c r="Y77">
        <f t="shared" si="43"/>
        <v>74</v>
      </c>
      <c r="Z77">
        <f t="shared" si="72"/>
        <v>32.998764227190826</v>
      </c>
      <c r="AA77">
        <f>+IMABS(IMDIV(COMPLEX(AC$1-AB37,-AC37),COMPLEX(AC$1+AB37,AC37)))</f>
        <v>0.7295690166185932</v>
      </c>
      <c r="AB77">
        <f t="shared" si="44"/>
        <v>6.395602290064771</v>
      </c>
      <c r="AC77">
        <f t="shared" si="45"/>
        <v>1.0000941814018407</v>
      </c>
      <c r="AD77">
        <f t="shared" si="46"/>
        <v>74</v>
      </c>
      <c r="AE77">
        <f t="shared" si="73"/>
        <v>33.00189974192874</v>
      </c>
      <c r="AF77">
        <f>+IMABS(IMDIV(COMPLEX(AH$1-AG37,-AH37),COMPLEX(AH$1+AG37,AH37)))</f>
        <v>0.09263522464871424</v>
      </c>
      <c r="AG77">
        <f t="shared" si="47"/>
        <v>1.2041851902678293</v>
      </c>
      <c r="AH77">
        <f t="shared" si="74"/>
        <v>1.0001538125148084</v>
      </c>
      <c r="AI77">
        <f t="shared" si="75"/>
        <v>74</v>
      </c>
      <c r="AJ77">
        <f t="shared" si="76"/>
        <v>33.000665191344574</v>
      </c>
      <c r="AO77">
        <f>+IMABS(IMDIV(COMPLEX(AQ$1-AP37,-AQ37),COMPLEX(AQ$1+AP37,AQ37)))</f>
        <v>0.30647678704886094</v>
      </c>
      <c r="AP77">
        <f t="shared" si="48"/>
        <v>1.883825606196265</v>
      </c>
      <c r="AQ77">
        <f t="shared" si="49"/>
        <v>0.999907434286765</v>
      </c>
      <c r="AR77">
        <f t="shared" si="50"/>
        <v>74</v>
      </c>
      <c r="AS77">
        <f t="shared" si="77"/>
        <v>32.9992994257906</v>
      </c>
      <c r="AT77">
        <f>+IMABS(IMDIV(COMPLEX(AV$1-AU37,-AV37),COMPLEX(AV$1+AU37,AV37)))</f>
        <v>0.29964002421902924</v>
      </c>
      <c r="AU77">
        <f t="shared" si="51"/>
        <v>1.8556743234360327</v>
      </c>
      <c r="AV77">
        <f t="shared" si="78"/>
        <v>0.9998245277133796</v>
      </c>
      <c r="AW77">
        <f t="shared" si="79"/>
        <v>74</v>
      </c>
      <c r="AX77">
        <f t="shared" si="80"/>
        <v>33.00030734245501</v>
      </c>
      <c r="AY77">
        <f>+IMABS(IMDIV(COMPLEX(BA$1-AZ37,-BA37),COMPLEX(BA$1+AZ37,BA37)))</f>
        <v>0.2390394052983176</v>
      </c>
      <c r="AZ77">
        <f t="shared" si="52"/>
        <v>1.6282569871887456</v>
      </c>
      <c r="BA77">
        <f t="shared" si="81"/>
        <v>1.0001578545385417</v>
      </c>
      <c r="BB77">
        <f t="shared" si="82"/>
        <v>74</v>
      </c>
      <c r="BC77">
        <f t="shared" si="83"/>
        <v>33.001537126815904</v>
      </c>
      <c r="BD77">
        <f>+IMABS(IMDIV(COMPLEX(BF$1-BE37,-BF37),COMPLEX(BF$1+BE37,BF37)))</f>
        <v>0.673101799865203</v>
      </c>
      <c r="BE77">
        <f t="shared" si="53"/>
        <v>5.118112608681531</v>
      </c>
      <c r="BF77">
        <f t="shared" si="84"/>
        <v>1.0002174337857204</v>
      </c>
      <c r="BG77">
        <f t="shared" si="85"/>
        <v>74</v>
      </c>
      <c r="BH77">
        <f t="shared" si="86"/>
        <v>32.99841230176669</v>
      </c>
      <c r="BM77">
        <f>+IMABS(IMDIV(COMPLEX(BO$1-BN37,-BO37),COMPLEX(BO$1+BN37,BO37)))</f>
        <v>0.6563582721467399</v>
      </c>
      <c r="BN77">
        <f t="shared" si="54"/>
        <v>4.820014968770115</v>
      </c>
      <c r="BO77">
        <f t="shared" si="87"/>
        <v>1.0000031055539658</v>
      </c>
      <c r="BP77">
        <f t="shared" si="88"/>
        <v>74</v>
      </c>
      <c r="BQ77">
        <f t="shared" si="89"/>
        <v>32.999723138233044</v>
      </c>
      <c r="BR77">
        <f>+IMABS(IMDIV(COMPLEX(BT$1-BS37,-BT37),COMPLEX(BT$1+BS37,BT37)))</f>
        <v>0.4920894922719282</v>
      </c>
      <c r="BS77">
        <f t="shared" si="55"/>
        <v>2.9377015627146115</v>
      </c>
      <c r="BT77">
        <f t="shared" si="90"/>
        <v>0.9998984216183157</v>
      </c>
      <c r="BU77">
        <f t="shared" si="91"/>
        <v>74</v>
      </c>
      <c r="BV77">
        <f t="shared" si="92"/>
        <v>32.99950182329986</v>
      </c>
      <c r="BW77">
        <f>+IMABS(IMDIV(COMPLEX(BY$1-BX37,-BY37),COMPLEX(BY$1+BX37,BY37)))</f>
        <v>0.23249917946813198</v>
      </c>
      <c r="BX77">
        <f t="shared" si="56"/>
        <v>1.6058604062651374</v>
      </c>
      <c r="BY77">
        <f t="shared" si="93"/>
        <v>0.9999130798662125</v>
      </c>
      <c r="BZ77">
        <f t="shared" si="94"/>
        <v>74</v>
      </c>
      <c r="CA77">
        <f t="shared" si="95"/>
        <v>33.00145307529834</v>
      </c>
      <c r="CB77">
        <f>+IMABS(IMDIV(COMPLEX(CD$1-CC37,-CD37),COMPLEX(CD$1+CC37,CD37)))</f>
        <v>0.23203331763492852</v>
      </c>
      <c r="CC77">
        <f t="shared" si="57"/>
        <v>1.6042796464043108</v>
      </c>
      <c r="CD77">
        <f t="shared" si="96"/>
        <v>1.000174343144832</v>
      </c>
      <c r="CE77">
        <f t="shared" si="97"/>
        <v>74</v>
      </c>
      <c r="CF77">
        <f t="shared" si="98"/>
        <v>32.99899251241126</v>
      </c>
      <c r="CI77">
        <v>20</v>
      </c>
      <c r="CK77">
        <f>+IMABS(IMDIV(COMPLEX(CM$1-CL37,-CM37),COMPLEX(CM$1+CL37,CM37)))</f>
        <v>0.5167691983270407</v>
      </c>
      <c r="CL77">
        <f t="shared" si="58"/>
        <v>3.1388090185392588</v>
      </c>
      <c r="CM77">
        <f t="shared" si="99"/>
        <v>0.9999391585024718</v>
      </c>
      <c r="CN77">
        <f t="shared" si="100"/>
        <v>74</v>
      </c>
      <c r="CO77">
        <f t="shared" si="101"/>
        <v>32.9999701308453</v>
      </c>
      <c r="CP77">
        <f>+IMABS(IMDIV(COMPLEX(CR$1-CQ37,-CR37),COMPLEX(CR$1+CQ37,CR37)))</f>
        <v>0.4470888329670263</v>
      </c>
      <c r="CQ77">
        <f t="shared" si="59"/>
        <v>2.6172175916293745</v>
      </c>
      <c r="CR77">
        <f t="shared" si="102"/>
        <v>1.0000831454449273</v>
      </c>
      <c r="CS77">
        <f t="shared" si="103"/>
        <v>74</v>
      </c>
      <c r="CT77">
        <f t="shared" si="104"/>
        <v>33.001186308763025</v>
      </c>
      <c r="CU77">
        <f>+IMABS(IMDIV(COMPLEX(CW$1-CV37,-CW37),COMPLEX(CW$1+CV37,CW37)))</f>
        <v>0.4325298668594313</v>
      </c>
      <c r="CV77">
        <f t="shared" si="60"/>
        <v>2.5244145606947344</v>
      </c>
      <c r="CW77">
        <f t="shared" si="105"/>
        <v>1.0001642475018757</v>
      </c>
      <c r="CX77">
        <f t="shared" si="106"/>
        <v>74</v>
      </c>
      <c r="CY77">
        <f t="shared" si="107"/>
        <v>32.999054806798945</v>
      </c>
      <c r="CZ77">
        <f>+IMABS(IMDIV(COMPLEX(DB$1-DA37,-DB37),COMPLEX(DB$1+DA37,DB37)))</f>
        <v>1</v>
      </c>
      <c r="DA77" t="e">
        <f t="shared" si="61"/>
        <v>#DIV/0!</v>
      </c>
      <c r="DB77" t="e">
        <f t="shared" si="108"/>
        <v>#DIV/0!</v>
      </c>
      <c r="DC77">
        <f t="shared" si="109"/>
        <v>74</v>
      </c>
      <c r="DD77" t="e">
        <f t="shared" si="110"/>
        <v>#DIV/0!</v>
      </c>
      <c r="DI77">
        <f>+IMABS(IMDIV(COMPLEX(DK$1-DJ37,-DK37),COMPLEX(DK$1+DJ37,DK37)))</f>
        <v>0.625129663927631</v>
      </c>
      <c r="DJ77">
        <f t="shared" si="62"/>
        <v>4.3351780803853694</v>
      </c>
      <c r="DK77">
        <f t="shared" si="111"/>
        <v>1.0000410796736723</v>
      </c>
      <c r="DL77">
        <f t="shared" si="112"/>
        <v>74</v>
      </c>
      <c r="DM77">
        <f t="shared" si="113"/>
        <v>32.99904208003438</v>
      </c>
      <c r="DN77">
        <f>+IMABS(IMDIV(COMPLEX(DP$1-DO37,-DP37),COMPLEX(DP$1+DO37,DP37)))</f>
        <v>1</v>
      </c>
      <c r="DO77" t="e">
        <f t="shared" si="63"/>
        <v>#DIV/0!</v>
      </c>
      <c r="DP77" t="e">
        <f t="shared" si="114"/>
        <v>#DIV/0!</v>
      </c>
      <c r="DQ77">
        <f t="shared" si="115"/>
        <v>74</v>
      </c>
      <c r="DR77" t="e">
        <f t="shared" si="116"/>
        <v>#DIV/0!</v>
      </c>
      <c r="DS77">
        <f>+IMABS(IMDIV(COMPLEX(DU$1-DT37,-DU37),COMPLEX(DU$1+DT37,DU37)))</f>
        <v>0.625129663927631</v>
      </c>
      <c r="DT77">
        <f t="shared" si="64"/>
        <v>4.3351780803853694</v>
      </c>
      <c r="DU77">
        <f t="shared" si="117"/>
        <v>1.0000410796736723</v>
      </c>
      <c r="DV77">
        <f t="shared" si="118"/>
        <v>74</v>
      </c>
      <c r="DW77">
        <f t="shared" si="119"/>
        <v>32.99904208003438</v>
      </c>
      <c r="DX77">
        <f>+IMABS(IMDIV(COMPLEX(DZ$1-DY37,-DZ37),COMPLEX(DZ$1+DY37,DZ37)))</f>
        <v>0.6807489122411495</v>
      </c>
      <c r="DY77">
        <f t="shared" si="65"/>
        <v>5.264661505274871</v>
      </c>
      <c r="DZ77">
        <f t="shared" si="120"/>
        <v>1.0003156954730896</v>
      </c>
      <c r="EA77">
        <f t="shared" si="121"/>
        <v>74</v>
      </c>
      <c r="EB77">
        <f t="shared" si="122"/>
        <v>33.00136507284325</v>
      </c>
    </row>
    <row r="78" spans="5:132" ht="12.75">
      <c r="E78">
        <f>+IMABS(IMDIV(COMPLEX(G$1-F38,-G38),COMPLEX(G$1+F38,G38)))</f>
        <v>0.7115803620166736</v>
      </c>
      <c r="F78">
        <f t="shared" si="39"/>
        <v>5.934340580912942</v>
      </c>
      <c r="G78">
        <f t="shared" si="123"/>
        <v>1.0000573948286051</v>
      </c>
      <c r="H78">
        <f t="shared" si="124"/>
        <v>76</v>
      </c>
      <c r="I78">
        <f t="shared" si="68"/>
        <v>34.00176968760483</v>
      </c>
      <c r="Q78">
        <f>+IMABS(IMDIV(COMPLEX(S$1-R38,-S38),COMPLEX(S$1+R38,S38)))</f>
        <v>0.30493104139396277</v>
      </c>
      <c r="R78">
        <f t="shared" si="40"/>
        <v>1.877412341950942</v>
      </c>
      <c r="S78">
        <f t="shared" si="69"/>
        <v>0.9996870830409703</v>
      </c>
      <c r="T78">
        <f t="shared" si="70"/>
        <v>76</v>
      </c>
      <c r="U78">
        <f t="shared" si="71"/>
        <v>33.99950062676518</v>
      </c>
      <c r="V78">
        <f>+IMABS(IMDIV(COMPLEX(X$1-W38,-X38),COMPLEX(X$1+W38,X38)))</f>
        <v>0.29672123418318036</v>
      </c>
      <c r="W78">
        <f t="shared" si="41"/>
        <v>1.8438225312790584</v>
      </c>
      <c r="X78">
        <f t="shared" si="42"/>
        <v>0.9999037588281228</v>
      </c>
      <c r="Y78">
        <f t="shared" si="43"/>
        <v>76</v>
      </c>
      <c r="Z78">
        <f t="shared" si="72"/>
        <v>33.99866798601895</v>
      </c>
      <c r="AA78">
        <f>+IMABS(IMDIV(COMPLEX(AC$1-AB38,-AC38),COMPLEX(AC$1+AB38,AC38)))</f>
        <v>0.6711082045196468</v>
      </c>
      <c r="AB78">
        <f t="shared" si="44"/>
        <v>5.081027339338031</v>
      </c>
      <c r="AC78">
        <f t="shared" si="45"/>
        <v>1.000005380700262</v>
      </c>
      <c r="AD78">
        <f t="shared" si="46"/>
        <v>76</v>
      </c>
      <c r="AE78">
        <f t="shared" si="73"/>
        <v>34.001905122629</v>
      </c>
      <c r="AF78">
        <f>+IMABS(IMDIV(COMPLEX(AH$1-AG38,-AH38),COMPLEX(AH$1+AG38,AH38)))</f>
        <v>0.1560429968831129</v>
      </c>
      <c r="AG78">
        <f t="shared" si="47"/>
        <v>1.3697889733880226</v>
      </c>
      <c r="AH78">
        <f t="shared" si="74"/>
        <v>0.9998459659766588</v>
      </c>
      <c r="AI78">
        <f t="shared" si="75"/>
        <v>76</v>
      </c>
      <c r="AJ78">
        <f t="shared" si="76"/>
        <v>34.000511157321235</v>
      </c>
      <c r="AO78">
        <f>+IMABS(IMDIV(COMPLEX(AQ$1-AP38,-AQ38),COMPLEX(AQ$1+AP38,AQ38)))</f>
        <v>0.2489741941960225</v>
      </c>
      <c r="AP78">
        <f t="shared" si="48"/>
        <v>1.6630243389026935</v>
      </c>
      <c r="AQ78">
        <f t="shared" si="49"/>
        <v>1.0000146355398036</v>
      </c>
      <c r="AR78">
        <f t="shared" si="50"/>
        <v>76</v>
      </c>
      <c r="AS78">
        <f t="shared" si="77"/>
        <v>33.99931406133041</v>
      </c>
      <c r="AT78">
        <f>+IMABS(IMDIV(COMPLEX(AV$1-AU38,-AV38),COMPLEX(AV$1+AU38,AV38)))</f>
        <v>0.330687646794339</v>
      </c>
      <c r="AU78">
        <f t="shared" si="51"/>
        <v>1.9881414714983687</v>
      </c>
      <c r="AV78">
        <f t="shared" si="78"/>
        <v>1.0000711627255376</v>
      </c>
      <c r="AW78">
        <f t="shared" si="79"/>
        <v>76</v>
      </c>
      <c r="AX78">
        <f t="shared" si="80"/>
        <v>34.00037850518055</v>
      </c>
      <c r="AY78">
        <f>+IMABS(IMDIV(COMPLEX(BA$1-AZ38,-BA38),COMPLEX(BA$1+AZ38,BA38)))</f>
        <v>0.26038793977554003</v>
      </c>
      <c r="AZ78">
        <f t="shared" si="52"/>
        <v>1.7041203186884664</v>
      </c>
      <c r="BA78">
        <f t="shared" si="81"/>
        <v>1.000070609558959</v>
      </c>
      <c r="BB78">
        <f t="shared" si="82"/>
        <v>76</v>
      </c>
      <c r="BC78">
        <f t="shared" si="83"/>
        <v>34.001607736374865</v>
      </c>
      <c r="BD78">
        <f>+IMABS(IMDIV(COMPLEX(BF$1-BE38,-BF38),COMPLEX(BF$1+BE38,BF38)))</f>
        <v>0.6749511427878349</v>
      </c>
      <c r="BE78">
        <f t="shared" si="53"/>
        <v>5.152921185920567</v>
      </c>
      <c r="BF78">
        <f t="shared" si="84"/>
        <v>0.9999847052048452</v>
      </c>
      <c r="BG78">
        <f t="shared" si="85"/>
        <v>76</v>
      </c>
      <c r="BH78">
        <f t="shared" si="86"/>
        <v>33.99839700697154</v>
      </c>
      <c r="BM78">
        <f>+IMABS(IMDIV(COMPLEX(BO$1-BN38,-BO38),COMPLEX(BO$1+BN38,BO38)))</f>
        <v>0.681603673163952</v>
      </c>
      <c r="BN78">
        <f t="shared" si="54"/>
        <v>5.2814795003268395</v>
      </c>
      <c r="BO78">
        <f t="shared" si="87"/>
        <v>0.9999014578430215</v>
      </c>
      <c r="BP78">
        <f t="shared" si="88"/>
        <v>76</v>
      </c>
      <c r="BQ78">
        <f t="shared" si="89"/>
        <v>33.99962459607607</v>
      </c>
      <c r="BR78">
        <f>+IMABS(IMDIV(COMPLEX(BT$1-BS38,-BT38),COMPLEX(BT$1+BS38,BT38)))</f>
        <v>0.5044376325858497</v>
      </c>
      <c r="BS78">
        <f t="shared" si="55"/>
        <v>3.0358189634859105</v>
      </c>
      <c r="BT78">
        <f t="shared" si="90"/>
        <v>0.9999403700546478</v>
      </c>
      <c r="BU78">
        <f t="shared" si="91"/>
        <v>76</v>
      </c>
      <c r="BV78">
        <f t="shared" si="92"/>
        <v>33.999442193354504</v>
      </c>
      <c r="BW78">
        <f>+IMABS(IMDIV(COMPLEX(BY$1-BX38,-BY38),COMPLEX(BY$1+BX38,BY38)))</f>
        <v>0.1847779049977539</v>
      </c>
      <c r="BX78">
        <f t="shared" si="56"/>
        <v>1.453319178002026</v>
      </c>
      <c r="BY78">
        <f t="shared" si="93"/>
        <v>1.000219668273934</v>
      </c>
      <c r="BZ78">
        <f t="shared" si="94"/>
        <v>76</v>
      </c>
      <c r="CA78">
        <f t="shared" si="95"/>
        <v>34.00167274357228</v>
      </c>
      <c r="CB78">
        <f>+IMABS(IMDIV(COMPLEX(CD$1-CC38,-CD38),COMPLEX(CD$1+CC38,CD38)))</f>
        <v>0.22823486045795902</v>
      </c>
      <c r="CC78">
        <f t="shared" si="57"/>
        <v>1.5914619584745475</v>
      </c>
      <c r="CD78">
        <f t="shared" si="96"/>
        <v>0.9996620342176805</v>
      </c>
      <c r="CE78">
        <f t="shared" si="97"/>
        <v>76</v>
      </c>
      <c r="CF78">
        <f t="shared" si="98"/>
        <v>33.99865454662894</v>
      </c>
      <c r="CI78">
        <v>20</v>
      </c>
      <c r="CK78">
        <f>+IMABS(IMDIV(COMPLEX(CM$1-CL38,-CM38),COMPLEX(CM$1+CL38,CM38)))</f>
        <v>0.5352890543114414</v>
      </c>
      <c r="CL78">
        <f t="shared" si="58"/>
        <v>3.303750575611287</v>
      </c>
      <c r="CM78">
        <f t="shared" si="99"/>
        <v>0.9999245083569271</v>
      </c>
      <c r="CN78">
        <f t="shared" si="100"/>
        <v>76</v>
      </c>
      <c r="CO78">
        <f t="shared" si="101"/>
        <v>33.999894639202225</v>
      </c>
      <c r="CP78">
        <f>+IMABS(IMDIV(COMPLEX(CR$1-CQ38,-CR38),COMPLEX(CR$1+CQ38,CR38)))</f>
        <v>0.4176998629178712</v>
      </c>
      <c r="CQ78">
        <f t="shared" si="59"/>
        <v>2.4346548671993804</v>
      </c>
      <c r="CR78">
        <f t="shared" si="102"/>
        <v>0.9998582616835238</v>
      </c>
      <c r="CS78">
        <f t="shared" si="103"/>
        <v>76</v>
      </c>
      <c r="CT78">
        <f t="shared" si="104"/>
        <v>34.001044570446545</v>
      </c>
      <c r="CU78">
        <f>+IMABS(IMDIV(COMPLEX(CW$1-CV38,-CW38),COMPLEX(CW$1+CV38,CW38)))</f>
        <v>0.47918358927899635</v>
      </c>
      <c r="CV78">
        <f t="shared" si="60"/>
        <v>2.8401247710901742</v>
      </c>
      <c r="CW78">
        <f t="shared" si="105"/>
        <v>1.0000439334824558</v>
      </c>
      <c r="CX78">
        <f t="shared" si="106"/>
        <v>76</v>
      </c>
      <c r="CY78">
        <f t="shared" si="107"/>
        <v>33.999098740281404</v>
      </c>
      <c r="CZ78">
        <f>+IMABS(IMDIV(COMPLEX(DB$1-DA38,-DB38),COMPLEX(DB$1+DA38,DB38)))</f>
        <v>1</v>
      </c>
      <c r="DA78" t="e">
        <f t="shared" si="61"/>
        <v>#DIV/0!</v>
      </c>
      <c r="DB78" t="e">
        <f t="shared" si="108"/>
        <v>#DIV/0!</v>
      </c>
      <c r="DC78">
        <f t="shared" si="109"/>
        <v>76</v>
      </c>
      <c r="DD78" t="e">
        <f t="shared" si="110"/>
        <v>#DIV/0!</v>
      </c>
      <c r="DI78">
        <f>+IMABS(IMDIV(COMPLEX(DK$1-DJ38,-DK38),COMPLEX(DK$1+DJ38,DK38)))</f>
        <v>0.7044931102423092</v>
      </c>
      <c r="DJ78">
        <f t="shared" si="62"/>
        <v>5.768031708634464</v>
      </c>
      <c r="DK78">
        <f t="shared" si="111"/>
        <v>1.0000054973360721</v>
      </c>
      <c r="DL78">
        <f t="shared" si="112"/>
        <v>76</v>
      </c>
      <c r="DM78">
        <f t="shared" si="113"/>
        <v>33.99904757737045</v>
      </c>
      <c r="DN78">
        <f>+IMABS(IMDIV(COMPLEX(DP$1-DO38,-DP38),COMPLEX(DP$1+DO38,DP38)))</f>
        <v>1</v>
      </c>
      <c r="DO78" t="e">
        <f t="shared" si="63"/>
        <v>#DIV/0!</v>
      </c>
      <c r="DP78" t="e">
        <f t="shared" si="114"/>
        <v>#DIV/0!</v>
      </c>
      <c r="DQ78">
        <f t="shared" si="115"/>
        <v>76</v>
      </c>
      <c r="DR78" t="e">
        <f t="shared" si="116"/>
        <v>#DIV/0!</v>
      </c>
      <c r="DS78">
        <f>+IMABS(IMDIV(COMPLEX(DU$1-DT38,-DU38),COMPLEX(DU$1+DT38,DU38)))</f>
        <v>0.7044931102423092</v>
      </c>
      <c r="DT78">
        <f t="shared" si="64"/>
        <v>5.768031708634464</v>
      </c>
      <c r="DU78">
        <f t="shared" si="117"/>
        <v>1.0000054973360721</v>
      </c>
      <c r="DV78">
        <f t="shared" si="118"/>
        <v>76</v>
      </c>
      <c r="DW78">
        <f t="shared" si="119"/>
        <v>33.99904757737045</v>
      </c>
      <c r="DX78">
        <f>+IMABS(IMDIV(COMPLEX(DZ$1-DY38,-DZ38),COMPLEX(DZ$1+DY38,DZ38)))</f>
        <v>0.7511877910976036</v>
      </c>
      <c r="DY78">
        <f t="shared" si="65"/>
        <v>7.0381907657294915</v>
      </c>
      <c r="DZ78">
        <f t="shared" si="120"/>
        <v>1.000169214967954</v>
      </c>
      <c r="EA78">
        <f t="shared" si="121"/>
        <v>76</v>
      </c>
      <c r="EB78">
        <f t="shared" si="122"/>
        <v>34.001534287811204</v>
      </c>
    </row>
    <row r="79" spans="5:132" ht="12.75">
      <c r="E79">
        <f>+IMABS(IMDIV(COMPLEX(G$1-F39,-G39),COMPLEX(G$1+F39,G39)))</f>
        <v>0.6713941642414446</v>
      </c>
      <c r="F79">
        <f t="shared" si="39"/>
        <v>5.086319177452189</v>
      </c>
      <c r="G79">
        <f t="shared" si="123"/>
        <v>0.9998661642327874</v>
      </c>
      <c r="H79">
        <f t="shared" si="124"/>
        <v>78</v>
      </c>
      <c r="I79">
        <f t="shared" si="68"/>
        <v>35.00163585183761</v>
      </c>
      <c r="Q79">
        <f>+IMABS(IMDIV(COMPLEX(S$1-R39,-S39),COMPLEX(S$1+R39,S39)))</f>
        <v>0.2632338972421942</v>
      </c>
      <c r="R79">
        <f t="shared" si="40"/>
        <v>1.7145657115789594</v>
      </c>
      <c r="S79">
        <f t="shared" si="69"/>
        <v>1.0003300534299646</v>
      </c>
      <c r="T79">
        <f t="shared" si="70"/>
        <v>78</v>
      </c>
      <c r="U79">
        <f t="shared" si="71"/>
        <v>34.999830680195146</v>
      </c>
      <c r="V79">
        <f>+IMABS(IMDIV(COMPLEX(X$1-W39,-X39),COMPLEX(X$1+W39,X39)))</f>
        <v>0.33997102191901196</v>
      </c>
      <c r="W79">
        <f t="shared" si="41"/>
        <v>2.0301699871041</v>
      </c>
      <c r="X79">
        <f t="shared" si="42"/>
        <v>1.0000837374897047</v>
      </c>
      <c r="Y79">
        <f t="shared" si="43"/>
        <v>78</v>
      </c>
      <c r="Z79">
        <f t="shared" si="72"/>
        <v>34.998751723508654</v>
      </c>
      <c r="AA79">
        <f>+IMABS(IMDIV(COMPLEX(AC$1-AB39,-AC39),COMPLEX(AC$1+AB39,AC39)))</f>
        <v>0.5661684083742556</v>
      </c>
      <c r="AB79">
        <f t="shared" si="44"/>
        <v>3.610083817329167</v>
      </c>
      <c r="AC79">
        <f t="shared" si="45"/>
        <v>1.0000232180967221</v>
      </c>
      <c r="AD79">
        <f t="shared" si="46"/>
        <v>78</v>
      </c>
      <c r="AE79">
        <f t="shared" si="73"/>
        <v>35.00192834072572</v>
      </c>
      <c r="AF79">
        <f>+IMABS(IMDIV(COMPLEX(AH$1-AG39,-AH39),COMPLEX(AH$1+AG39,AH39)))</f>
        <v>0.23640660813517705</v>
      </c>
      <c r="AG79">
        <f t="shared" si="47"/>
        <v>1.6191950078505328</v>
      </c>
      <c r="AH79">
        <f t="shared" si="74"/>
        <v>1.0001204495679634</v>
      </c>
      <c r="AI79">
        <f t="shared" si="75"/>
        <v>78</v>
      </c>
      <c r="AJ79">
        <f t="shared" si="76"/>
        <v>35.0006316068892</v>
      </c>
      <c r="AO79">
        <f>+IMABS(IMDIV(COMPLEX(AQ$1-AP39,-AQ39),COMPLEX(AQ$1+AP39,AQ39)))</f>
        <v>0.13648295919719394</v>
      </c>
      <c r="AP79">
        <f t="shared" si="48"/>
        <v>1.3161094749683377</v>
      </c>
      <c r="AQ79">
        <f t="shared" si="49"/>
        <v>1.0000831876659102</v>
      </c>
      <c r="AR79">
        <f t="shared" si="50"/>
        <v>78</v>
      </c>
      <c r="AS79">
        <f t="shared" si="77"/>
        <v>34.99939724899632</v>
      </c>
      <c r="AT79">
        <f>+IMABS(IMDIV(COMPLEX(AV$1-AU39,-AV39),COMPLEX(AV$1+AU39,AV39)))</f>
        <v>0.3343502801331801</v>
      </c>
      <c r="AU79">
        <f t="shared" si="51"/>
        <v>2.004583251984468</v>
      </c>
      <c r="AV79">
        <f t="shared" si="78"/>
        <v>0.9997921456281638</v>
      </c>
      <c r="AW79">
        <f t="shared" si="79"/>
        <v>78</v>
      </c>
      <c r="AX79">
        <f t="shared" si="80"/>
        <v>35.00017065080871</v>
      </c>
      <c r="AY79">
        <f>+IMABS(IMDIV(COMPLEX(BA$1-AZ39,-BA39),COMPLEX(BA$1+AZ39,BA39)))</f>
        <v>0.27270613812084915</v>
      </c>
      <c r="AZ79">
        <f t="shared" si="52"/>
        <v>1.7499200870917364</v>
      </c>
      <c r="BA79">
        <f t="shared" si="81"/>
        <v>1.0005260646607983</v>
      </c>
      <c r="BB79">
        <f t="shared" si="82"/>
        <v>78</v>
      </c>
      <c r="BC79">
        <f t="shared" si="83"/>
        <v>35.00213380103566</v>
      </c>
      <c r="BD79">
        <f>+IMABS(IMDIV(COMPLEX(BF$1-BE39,-BF39),COMPLEX(BF$1+BE39,BF39)))</f>
        <v>0.6745332319648042</v>
      </c>
      <c r="BE79">
        <f t="shared" si="53"/>
        <v>5.145020617846062</v>
      </c>
      <c r="BF79">
        <f t="shared" si="84"/>
        <v>1.0000040073558916</v>
      </c>
      <c r="BG79">
        <f t="shared" si="85"/>
        <v>78</v>
      </c>
      <c r="BH79">
        <f t="shared" si="86"/>
        <v>34.99840101432743</v>
      </c>
      <c r="BM79">
        <f>+IMABS(IMDIV(COMPLEX(BO$1-BN39,-BO39),COMPLEX(BO$1+BN39,BO39)))</f>
        <v>0.6894875312579432</v>
      </c>
      <c r="BN79">
        <f t="shared" si="54"/>
        <v>5.44096518282299</v>
      </c>
      <c r="BO79">
        <f t="shared" si="87"/>
        <v>0.9999936009599321</v>
      </c>
      <c r="BP79">
        <f t="shared" si="88"/>
        <v>78</v>
      </c>
      <c r="BQ79">
        <f t="shared" si="89"/>
        <v>34.999618197036</v>
      </c>
      <c r="BR79">
        <f>+IMABS(IMDIV(COMPLEX(BT$1-BS39,-BT39),COMPLEX(BT$1+BS39,BT39)))</f>
        <v>0.5118267393388195</v>
      </c>
      <c r="BS79">
        <f t="shared" si="55"/>
        <v>3.096906080622289</v>
      </c>
      <c r="BT79">
        <f t="shared" si="90"/>
        <v>0.9999696740788793</v>
      </c>
      <c r="BU79">
        <f t="shared" si="91"/>
        <v>78</v>
      </c>
      <c r="BV79">
        <f t="shared" si="92"/>
        <v>34.99941186743338</v>
      </c>
      <c r="BW79">
        <f>+IMABS(IMDIV(COMPLEX(BY$1-BX39,-BY39),COMPLEX(BY$1+BX39,BY39)))</f>
        <v>0.14351137962923985</v>
      </c>
      <c r="BX79">
        <f t="shared" si="56"/>
        <v>1.3351156716293933</v>
      </c>
      <c r="BY79">
        <f t="shared" si="93"/>
        <v>1.000086645415276</v>
      </c>
      <c r="BZ79">
        <f t="shared" si="94"/>
        <v>78</v>
      </c>
      <c r="CA79">
        <f t="shared" si="95"/>
        <v>35.00175938898755</v>
      </c>
      <c r="CB79">
        <f>+IMABS(IMDIV(COMPLEX(CD$1-CC39,-CD39),COMPLEX(CD$1+CC39,CD39)))</f>
        <v>0.22874161196190593</v>
      </c>
      <c r="CC79">
        <f t="shared" si="57"/>
        <v>1.5931646657192864</v>
      </c>
      <c r="CD79">
        <f t="shared" si="96"/>
        <v>1.0001033683109142</v>
      </c>
      <c r="CE79">
        <f t="shared" si="97"/>
        <v>78</v>
      </c>
      <c r="CF79">
        <f t="shared" si="98"/>
        <v>34.99875791493986</v>
      </c>
      <c r="CI79">
        <v>20</v>
      </c>
      <c r="CK79">
        <f>+IMABS(IMDIV(COMPLEX(CM$1-CL39,-CM39),COMPLEX(CM$1+CL39,CM39)))</f>
        <v>0.5503922284413432</v>
      </c>
      <c r="CL79">
        <f t="shared" si="58"/>
        <v>3.4483216850691725</v>
      </c>
      <c r="CM79">
        <f t="shared" si="99"/>
        <v>1.0000932961337508</v>
      </c>
      <c r="CN79">
        <f t="shared" si="100"/>
        <v>78</v>
      </c>
      <c r="CO79">
        <f t="shared" si="101"/>
        <v>34.99998793533597</v>
      </c>
      <c r="CP79">
        <f>+IMABS(IMDIV(COMPLEX(CR$1-CQ39,-CR39),COMPLEX(CR$1+CQ39,CR39)))</f>
        <v>0.3824558418099999</v>
      </c>
      <c r="CQ79">
        <f t="shared" si="59"/>
        <v>2.2386347979744943</v>
      </c>
      <c r="CR79">
        <f t="shared" si="102"/>
        <v>0.9998368905647586</v>
      </c>
      <c r="CS79">
        <f t="shared" si="103"/>
        <v>78</v>
      </c>
      <c r="CT79">
        <f t="shared" si="104"/>
        <v>35.0008814610113</v>
      </c>
      <c r="CU79">
        <f>+IMABS(IMDIV(COMPLEX(CW$1-CV39,-CW39),COMPLEX(CW$1+CV39,CW39)))</f>
        <v>0.6631712028304019</v>
      </c>
      <c r="CV79">
        <f t="shared" si="60"/>
        <v>4.9377345904096535</v>
      </c>
      <c r="CW79">
        <f t="shared" si="105"/>
        <v>0.999946251601793</v>
      </c>
      <c r="CX79">
        <f t="shared" si="106"/>
        <v>78</v>
      </c>
      <c r="CY79">
        <f t="shared" si="107"/>
        <v>34.999044991883196</v>
      </c>
      <c r="CZ79">
        <f>+IMABS(IMDIV(COMPLEX(DB$1-DA39,-DB39),COMPLEX(DB$1+DA39,DB39)))</f>
        <v>1</v>
      </c>
      <c r="DA79" t="e">
        <f t="shared" si="61"/>
        <v>#DIV/0!</v>
      </c>
      <c r="DB79" t="e">
        <f t="shared" si="108"/>
        <v>#DIV/0!</v>
      </c>
      <c r="DC79">
        <f t="shared" si="109"/>
        <v>78</v>
      </c>
      <c r="DD79" t="e">
        <f t="shared" si="110"/>
        <v>#DIV/0!</v>
      </c>
      <c r="DI79">
        <f>+IMABS(IMDIV(COMPLEX(DK$1-DJ39,-DK39),COMPLEX(DK$1+DJ39,DK39)))</f>
        <v>0.7231148049443369</v>
      </c>
      <c r="DJ79">
        <f t="shared" si="62"/>
        <v>6.223210325846182</v>
      </c>
      <c r="DK79">
        <f t="shared" si="111"/>
        <v>0.9998731243326128</v>
      </c>
      <c r="DL79">
        <f t="shared" si="112"/>
        <v>78</v>
      </c>
      <c r="DM79">
        <f t="shared" si="113"/>
        <v>34.998920701703064</v>
      </c>
      <c r="DN79">
        <f>+IMABS(IMDIV(COMPLEX(DP$1-DO39,-DP39),COMPLEX(DP$1+DO39,DP39)))</f>
        <v>1</v>
      </c>
      <c r="DO79" t="e">
        <f t="shared" si="63"/>
        <v>#DIV/0!</v>
      </c>
      <c r="DP79" t="e">
        <f t="shared" si="114"/>
        <v>#DIV/0!</v>
      </c>
      <c r="DQ79">
        <f t="shared" si="115"/>
        <v>78</v>
      </c>
      <c r="DR79" t="e">
        <f t="shared" si="116"/>
        <v>#DIV/0!</v>
      </c>
      <c r="DS79">
        <f>+IMABS(IMDIV(COMPLEX(DU$1-DT39,-DU39),COMPLEX(DU$1+DT39,DU39)))</f>
        <v>0.7231148049443369</v>
      </c>
      <c r="DT79">
        <f t="shared" si="64"/>
        <v>6.223210325846182</v>
      </c>
      <c r="DU79">
        <f t="shared" si="117"/>
        <v>0.9998731243326128</v>
      </c>
      <c r="DV79">
        <f t="shared" si="118"/>
        <v>78</v>
      </c>
      <c r="DW79">
        <f t="shared" si="119"/>
        <v>34.998920701703064</v>
      </c>
      <c r="DX79">
        <f>+IMABS(IMDIV(COMPLEX(DZ$1-DY39,-DZ39),COMPLEX(DZ$1+DY39,DZ39)))</f>
        <v>0.7672971008818941</v>
      </c>
      <c r="DY79">
        <f t="shared" si="65"/>
        <v>7.594650120731504</v>
      </c>
      <c r="DZ79">
        <f t="shared" si="120"/>
        <v>0.9999539329468734</v>
      </c>
      <c r="EA79">
        <f t="shared" si="121"/>
        <v>78</v>
      </c>
      <c r="EB79">
        <f t="shared" si="122"/>
        <v>35.00148822075808</v>
      </c>
    </row>
    <row r="80" spans="5:132" ht="12.75">
      <c r="E80">
        <f>+IMABS(IMDIV(COMPLEX(G$1-F40,-G40),COMPLEX(G$1+F40,G40)))</f>
        <v>0.6325233586081435</v>
      </c>
      <c r="F80">
        <f t="shared" si="39"/>
        <v>4.442522802061076</v>
      </c>
      <c r="G80">
        <f t="shared" si="123"/>
        <v>1.0001176951961</v>
      </c>
      <c r="H80">
        <f t="shared" si="124"/>
        <v>80</v>
      </c>
      <c r="I80">
        <f t="shared" si="68"/>
        <v>36.001753547033715</v>
      </c>
      <c r="Q80">
        <f>+IMABS(IMDIV(COMPLEX(S$1-R40,-S40),COMPLEX(S$1+R40,S40)))</f>
        <v>0.21088489927011903</v>
      </c>
      <c r="R80">
        <f t="shared" si="40"/>
        <v>1.5344845107515088</v>
      </c>
      <c r="S80">
        <f t="shared" si="69"/>
        <v>1.0003158479475285</v>
      </c>
      <c r="T80">
        <f t="shared" si="70"/>
        <v>80</v>
      </c>
      <c r="U80">
        <f t="shared" si="71"/>
        <v>36.00014652814267</v>
      </c>
      <c r="V80">
        <f>+IMABS(IMDIV(COMPLEX(X$1-W40,-X40),COMPLEX(X$1+W40,X40)))</f>
        <v>0.3690214601359249</v>
      </c>
      <c r="W80">
        <f t="shared" si="41"/>
        <v>2.1696799077046878</v>
      </c>
      <c r="X80">
        <f t="shared" si="42"/>
        <v>0.9998524920298101</v>
      </c>
      <c r="Y80">
        <f t="shared" si="43"/>
        <v>80</v>
      </c>
      <c r="Z80">
        <f t="shared" si="72"/>
        <v>35.998604215538464</v>
      </c>
      <c r="AA80">
        <f>+IMABS(IMDIV(COMPLEX(AC$1-AB40,-AC40),COMPLEX(AC$1+AB40,AC40)))</f>
        <v>0.3794992098483891</v>
      </c>
      <c r="AB80">
        <f t="shared" si="44"/>
        <v>2.2232029865930185</v>
      </c>
      <c r="AC80">
        <f t="shared" si="45"/>
        <v>1.0000913120076558</v>
      </c>
      <c r="AD80">
        <f t="shared" si="46"/>
        <v>80</v>
      </c>
      <c r="AE80">
        <f t="shared" si="73"/>
        <v>36.002019652733374</v>
      </c>
      <c r="AF80">
        <f>+IMABS(IMDIV(COMPLEX(AH$1-AG40,-AH40),COMPLEX(AH$1+AG40,AH40)))</f>
        <v>0.29825764410615646</v>
      </c>
      <c r="AG80">
        <f t="shared" si="47"/>
        <v>1.8500488579636925</v>
      </c>
      <c r="AH80">
        <f t="shared" si="74"/>
        <v>1.000026409710104</v>
      </c>
      <c r="AI80">
        <f t="shared" si="75"/>
        <v>80</v>
      </c>
      <c r="AJ80">
        <f t="shared" si="76"/>
        <v>36.0006580165993</v>
      </c>
      <c r="AO80">
        <f>+IMABS(IMDIV(COMPLEX(AQ$1-AP40,-AQ40),COMPLEX(AQ$1+AP40,AQ40)))</f>
        <v>0.20124319974060473</v>
      </c>
      <c r="AP80">
        <f t="shared" si="48"/>
        <v>1.5038910458734156</v>
      </c>
      <c r="AQ80">
        <f t="shared" si="49"/>
        <v>0.9999275570966859</v>
      </c>
      <c r="AR80">
        <f t="shared" si="50"/>
        <v>80</v>
      </c>
      <c r="AS80">
        <f t="shared" si="77"/>
        <v>35.999324806093</v>
      </c>
      <c r="AT80">
        <f>+IMABS(IMDIV(COMPLEX(AV$1-AU40,-AV40),COMPLEX(AV$1+AU40,AV40)))</f>
        <v>0.31960670185432166</v>
      </c>
      <c r="AU80">
        <f t="shared" si="51"/>
        <v>1.939476337363602</v>
      </c>
      <c r="AV80">
        <f t="shared" si="78"/>
        <v>1.0002456613530695</v>
      </c>
      <c r="AW80">
        <f t="shared" si="79"/>
        <v>80</v>
      </c>
      <c r="AX80">
        <f t="shared" si="80"/>
        <v>36.00041631216178</v>
      </c>
      <c r="AY80">
        <f>+IMABS(IMDIV(COMPLEX(BA$1-AZ40,-BA40),COMPLEX(BA$1+AZ40,BA40)))</f>
        <v>0.2764251251073166</v>
      </c>
      <c r="AZ80">
        <f t="shared" si="52"/>
        <v>1.7640539623444347</v>
      </c>
      <c r="BA80">
        <f t="shared" si="81"/>
        <v>1.0000305908982057</v>
      </c>
      <c r="BB80">
        <f t="shared" si="82"/>
        <v>80</v>
      </c>
      <c r="BC80">
        <f t="shared" si="83"/>
        <v>36.00216439193387</v>
      </c>
      <c r="BD80">
        <f>+IMABS(IMDIV(COMPLEX(BF$1-BE40,-BF40),COMPLEX(BF$1+BE40,BF40)))</f>
        <v>0.6717802136022175</v>
      </c>
      <c r="BE80">
        <f t="shared" si="53"/>
        <v>5.0934778550374205</v>
      </c>
      <c r="BF80">
        <f t="shared" si="84"/>
        <v>1.000093825846735</v>
      </c>
      <c r="BG80">
        <f t="shared" si="85"/>
        <v>80</v>
      </c>
      <c r="BH80">
        <f t="shared" si="86"/>
        <v>35.99849484017416</v>
      </c>
      <c r="BM80">
        <f>+IMABS(IMDIV(COMPLEX(BO$1-BN40,-BO40),COMPLEX(BO$1+BN40,BO40)))</f>
        <v>0.6900706971530353</v>
      </c>
      <c r="BN80">
        <f t="shared" si="54"/>
        <v>5.453084563570775</v>
      </c>
      <c r="BO80">
        <f t="shared" si="87"/>
        <v>1.0001989294884035</v>
      </c>
      <c r="BP80">
        <f t="shared" si="88"/>
        <v>80</v>
      </c>
      <c r="BQ80">
        <f t="shared" si="89"/>
        <v>35.999817126524405</v>
      </c>
      <c r="BR80">
        <f>+IMABS(IMDIV(COMPLEX(BT$1-BS40,-BT40),COMPLEX(BT$1+BS40,BT40)))</f>
        <v>0.5139592052041917</v>
      </c>
      <c r="BS80">
        <f t="shared" si="55"/>
        <v>3.114880934717063</v>
      </c>
      <c r="BT80">
        <f t="shared" si="90"/>
        <v>0.9999617767952048</v>
      </c>
      <c r="BU80">
        <f t="shared" si="91"/>
        <v>80</v>
      </c>
      <c r="BV80">
        <f t="shared" si="92"/>
        <v>35.999373644228584</v>
      </c>
      <c r="BW80">
        <f>+IMABS(IMDIV(COMPLEX(BY$1-BX40,-BY40),COMPLEX(BY$1+BX40,BY40)))</f>
        <v>0.12032598889754823</v>
      </c>
      <c r="BX80">
        <f t="shared" si="56"/>
        <v>1.2735694981979737</v>
      </c>
      <c r="BY80">
        <f t="shared" si="93"/>
        <v>0.9996620864976246</v>
      </c>
      <c r="BZ80">
        <f t="shared" si="94"/>
        <v>80</v>
      </c>
      <c r="CA80">
        <f t="shared" si="95"/>
        <v>36.001421475485174</v>
      </c>
      <c r="CB80">
        <f>+IMABS(IMDIV(COMPLEX(CD$1-CC40,-CD40),COMPLEX(CD$1+CC40,CD40)))</f>
        <v>0.2321640021916732</v>
      </c>
      <c r="CC80">
        <f t="shared" si="57"/>
        <v>1.6047228909672133</v>
      </c>
      <c r="CD80">
        <f t="shared" si="96"/>
        <v>0.9998273463970176</v>
      </c>
      <c r="CE80">
        <f t="shared" si="97"/>
        <v>80</v>
      </c>
      <c r="CF80">
        <f t="shared" si="98"/>
        <v>35.99858526133688</v>
      </c>
      <c r="CI80">
        <v>20</v>
      </c>
      <c r="CK80">
        <f>+IMABS(IMDIV(COMPLEX(CM$1-CL40,-CM40),COMPLEX(CM$1+CL40,CM40)))</f>
        <v>0.5624027824244023</v>
      </c>
      <c r="CL80">
        <f t="shared" si="58"/>
        <v>3.570412972643016</v>
      </c>
      <c r="CM80">
        <f t="shared" si="99"/>
        <v>1.000115678611489</v>
      </c>
      <c r="CN80">
        <f t="shared" si="100"/>
        <v>80</v>
      </c>
      <c r="CO80">
        <f t="shared" si="101"/>
        <v>36.00010361394746</v>
      </c>
      <c r="CP80">
        <f>+IMABS(IMDIV(COMPLEX(CR$1-CQ40,-CR40),COMPLEX(CR$1+CQ40,CR40)))</f>
        <v>0.3423297491795604</v>
      </c>
      <c r="CQ80">
        <f t="shared" si="59"/>
        <v>2.041037659077649</v>
      </c>
      <c r="CR80">
        <f t="shared" si="102"/>
        <v>1.0000184512874322</v>
      </c>
      <c r="CS80">
        <f t="shared" si="103"/>
        <v>80</v>
      </c>
      <c r="CT80">
        <f t="shared" si="104"/>
        <v>36.000899912298735</v>
      </c>
      <c r="CU80">
        <f>+IMABS(IMDIV(COMPLEX(CW$1-CV40,-CW40),COMPLEX(CW$1+CV40,CW40)))</f>
        <v>0.711084431220102</v>
      </c>
      <c r="CV80">
        <f t="shared" si="60"/>
        <v>5.92243761195037</v>
      </c>
      <c r="CW80">
        <f t="shared" si="105"/>
        <v>1.000073895972707</v>
      </c>
      <c r="CX80">
        <f t="shared" si="106"/>
        <v>80</v>
      </c>
      <c r="CY80">
        <f t="shared" si="107"/>
        <v>35.9991188878559</v>
      </c>
      <c r="CZ80">
        <f>+IMABS(IMDIV(COMPLEX(DB$1-DA40,-DB40),COMPLEX(DB$1+DA40,DB40)))</f>
        <v>1</v>
      </c>
      <c r="DA80" t="e">
        <f t="shared" si="61"/>
        <v>#DIV/0!</v>
      </c>
      <c r="DB80" t="e">
        <f t="shared" si="108"/>
        <v>#DIV/0!</v>
      </c>
      <c r="DC80">
        <f t="shared" si="109"/>
        <v>80</v>
      </c>
      <c r="DD80" t="e">
        <f t="shared" si="110"/>
        <v>#DIV/0!</v>
      </c>
      <c r="DI80">
        <f>+IMABS(IMDIV(COMPLEX(DK$1-DJ40,-DK40),COMPLEX(DK$1+DJ40,DK40)))</f>
        <v>0.7208983960154502</v>
      </c>
      <c r="DJ80">
        <f t="shared" si="62"/>
        <v>6.165849179823109</v>
      </c>
      <c r="DK80">
        <f t="shared" si="111"/>
        <v>1.0001377420637647</v>
      </c>
      <c r="DL80">
        <f t="shared" si="112"/>
        <v>80</v>
      </c>
      <c r="DM80">
        <f t="shared" si="113"/>
        <v>35.99905844376683</v>
      </c>
      <c r="DN80">
        <f>+IMABS(IMDIV(COMPLEX(DP$1-DO40,-DP40),COMPLEX(DP$1+DO40,DP40)))</f>
        <v>1</v>
      </c>
      <c r="DO80" t="e">
        <f t="shared" si="63"/>
        <v>#DIV/0!</v>
      </c>
      <c r="DP80" t="e">
        <f t="shared" si="114"/>
        <v>#DIV/0!</v>
      </c>
      <c r="DQ80">
        <f t="shared" si="115"/>
        <v>80</v>
      </c>
      <c r="DR80" t="e">
        <f t="shared" si="116"/>
        <v>#DIV/0!</v>
      </c>
      <c r="DS80">
        <f>+IMABS(IMDIV(COMPLEX(DU$1-DT40,-DU40),COMPLEX(DU$1+DT40,DU40)))</f>
        <v>0.7208983960154502</v>
      </c>
      <c r="DT80">
        <f t="shared" si="64"/>
        <v>6.165849179823109</v>
      </c>
      <c r="DU80">
        <f t="shared" si="117"/>
        <v>1.0001377420637647</v>
      </c>
      <c r="DV80">
        <f t="shared" si="118"/>
        <v>80</v>
      </c>
      <c r="DW80">
        <f t="shared" si="119"/>
        <v>35.99905844376683</v>
      </c>
      <c r="DX80">
        <f>+IMABS(IMDIV(COMPLEX(DZ$1-DY40,-DZ40),COMPLEX(DZ$1+DY40,DZ40)))</f>
        <v>0.7704634629179465</v>
      </c>
      <c r="DY80">
        <f t="shared" si="65"/>
        <v>7.713209780999053</v>
      </c>
      <c r="DZ80">
        <f t="shared" si="120"/>
        <v>1.0001568699428234</v>
      </c>
      <c r="EA80">
        <f t="shared" si="121"/>
        <v>80</v>
      </c>
      <c r="EB80">
        <f t="shared" si="122"/>
        <v>36.0016450907009</v>
      </c>
    </row>
    <row r="84" ht="12.75">
      <c r="N84">
        <f>Sheet2!AM54</f>
        <v>-40</v>
      </c>
    </row>
    <row r="85" spans="19:130" ht="12.75">
      <c r="S85">
        <v>300</v>
      </c>
      <c r="X85">
        <v>300</v>
      </c>
      <c r="AC85">
        <v>300</v>
      </c>
      <c r="AH85">
        <v>300</v>
      </c>
      <c r="AP85" t="s">
        <v>125</v>
      </c>
      <c r="AQ85">
        <v>300</v>
      </c>
      <c r="AU85" t="s">
        <v>125</v>
      </c>
      <c r="AV85">
        <v>300</v>
      </c>
      <c r="AZ85" t="s">
        <v>125</v>
      </c>
      <c r="BA85">
        <v>300</v>
      </c>
      <c r="BE85" t="s">
        <v>125</v>
      </c>
      <c r="BF85">
        <v>300</v>
      </c>
      <c r="BO85">
        <v>300</v>
      </c>
      <c r="BS85" t="s">
        <v>125</v>
      </c>
      <c r="BT85">
        <v>300</v>
      </c>
      <c r="BX85" t="s">
        <v>125</v>
      </c>
      <c r="BY85">
        <v>300</v>
      </c>
      <c r="CD85">
        <v>300</v>
      </c>
      <c r="CL85" t="s">
        <v>125</v>
      </c>
      <c r="CM85">
        <v>300</v>
      </c>
      <c r="CQ85" t="s">
        <v>125</v>
      </c>
      <c r="CR85">
        <v>300</v>
      </c>
      <c r="CV85" t="s">
        <v>125</v>
      </c>
      <c r="CW85">
        <v>300</v>
      </c>
      <c r="DA85" t="s">
        <v>125</v>
      </c>
      <c r="DB85">
        <v>300</v>
      </c>
      <c r="DJ85" t="s">
        <v>125</v>
      </c>
      <c r="DK85">
        <v>300</v>
      </c>
      <c r="DP85">
        <v>300</v>
      </c>
      <c r="DT85" t="s">
        <v>125</v>
      </c>
      <c r="DU85">
        <v>300</v>
      </c>
      <c r="DY85" t="s">
        <v>125</v>
      </c>
      <c r="DZ85">
        <v>300</v>
      </c>
    </row>
    <row r="86" spans="16:127" ht="12.75">
      <c r="P86" t="str">
        <f>+P2</f>
        <v>Channel Master   4228                            </v>
      </c>
      <c r="U86" t="str">
        <f>+U2</f>
        <v>Channel Master   4221                            </v>
      </c>
      <c r="Z86" t="str">
        <f>+Z2</f>
        <v>Winegard   PR-8800                       </v>
      </c>
      <c r="AN86" t="s">
        <v>105</v>
      </c>
      <c r="AS86" t="s">
        <v>106</v>
      </c>
      <c r="AX86" t="s">
        <v>107</v>
      </c>
      <c r="BC86" t="s">
        <v>138</v>
      </c>
      <c r="BQ86" t="s">
        <v>33</v>
      </c>
      <c r="BV86" t="s">
        <v>137</v>
      </c>
      <c r="CA86" t="str">
        <f>+CA2</f>
        <v>AntennasDirect DB-2                         </v>
      </c>
      <c r="CJ86" t="str">
        <f>+CJ2</f>
        <v>Square Shooter                                  </v>
      </c>
      <c r="CO86" t="str">
        <f>+CO2</f>
        <v>MegaWave  (in free-space)                         </v>
      </c>
      <c r="CT86" t="s">
        <v>108</v>
      </c>
      <c r="CY86" t="s">
        <v>139</v>
      </c>
      <c r="DH86" t="s">
        <v>36</v>
      </c>
      <c r="DR86" t="s">
        <v>34</v>
      </c>
      <c r="DW86" t="s">
        <v>109</v>
      </c>
    </row>
    <row r="87" spans="14:131" ht="12.75">
      <c r="N87" t="str">
        <f>+N3</f>
        <v>         channel</v>
      </c>
      <c r="O87" t="str">
        <f>+O3</f>
        <v>  freq</v>
      </c>
      <c r="P87" t="str">
        <f>+D3</f>
        <v>raw gain</v>
      </c>
      <c r="Q87" t="str">
        <f>+E3</f>
        <v>swr</v>
      </c>
      <c r="R87" t="str">
        <f>+F3</f>
        <v>real</v>
      </c>
      <c r="S87" t="str">
        <f>+G3</f>
        <v>imag</v>
      </c>
      <c r="T87" t="str">
        <f>+H3</f>
        <v>net</v>
      </c>
      <c r="U87" t="str">
        <f>+P3</f>
        <v>raw gain</v>
      </c>
      <c r="V87" t="str">
        <f aca="true" t="shared" si="125" ref="V87:AI87">+Q3</f>
        <v>swr</v>
      </c>
      <c r="W87" t="str">
        <f t="shared" si="125"/>
        <v>real</v>
      </c>
      <c r="X87" t="str">
        <f t="shared" si="125"/>
        <v>imag</v>
      </c>
      <c r="Y87" t="str">
        <f t="shared" si="125"/>
        <v>net</v>
      </c>
      <c r="Z87" t="str">
        <f t="shared" si="125"/>
        <v>raw gain</v>
      </c>
      <c r="AA87" t="str">
        <f t="shared" si="125"/>
        <v>swr</v>
      </c>
      <c r="AB87" t="str">
        <f t="shared" si="125"/>
        <v>real</v>
      </c>
      <c r="AC87" t="str">
        <f t="shared" si="125"/>
        <v>imag</v>
      </c>
      <c r="AD87" t="str">
        <f t="shared" si="125"/>
        <v>net</v>
      </c>
      <c r="AE87" t="str">
        <f t="shared" si="125"/>
        <v>raw gain</v>
      </c>
      <c r="AF87" t="str">
        <f t="shared" si="125"/>
        <v>swr</v>
      </c>
      <c r="AG87" t="str">
        <f t="shared" si="125"/>
        <v>real</v>
      </c>
      <c r="AH87" t="str">
        <f t="shared" si="125"/>
        <v>imag</v>
      </c>
      <c r="AI87" t="str">
        <f t="shared" si="125"/>
        <v>net</v>
      </c>
      <c r="AL87" t="str">
        <f>+N3</f>
        <v>         channel</v>
      </c>
      <c r="AM87" t="str">
        <f aca="true" t="shared" si="126" ref="AM87:AR87">+O3</f>
        <v>  freq</v>
      </c>
      <c r="AN87" t="str">
        <f t="shared" si="126"/>
        <v>raw gain</v>
      </c>
      <c r="AO87" t="str">
        <f t="shared" si="126"/>
        <v>swr</v>
      </c>
      <c r="AP87" t="str">
        <f t="shared" si="126"/>
        <v>real</v>
      </c>
      <c r="AQ87" t="str">
        <f t="shared" si="126"/>
        <v>imag</v>
      </c>
      <c r="AR87" t="str">
        <f t="shared" si="126"/>
        <v>net</v>
      </c>
      <c r="AS87" t="str">
        <f aca="true" t="shared" si="127" ref="AS87:BG87">+U3</f>
        <v>raw gain</v>
      </c>
      <c r="AT87" t="str">
        <f t="shared" si="127"/>
        <v>swr</v>
      </c>
      <c r="AU87" t="str">
        <f t="shared" si="127"/>
        <v>real</v>
      </c>
      <c r="AV87" t="str">
        <f t="shared" si="127"/>
        <v>imag</v>
      </c>
      <c r="AW87" t="str">
        <f t="shared" si="127"/>
        <v>net</v>
      </c>
      <c r="AX87" t="str">
        <f t="shared" si="127"/>
        <v>raw gain</v>
      </c>
      <c r="AY87" t="str">
        <f t="shared" si="127"/>
        <v>swr</v>
      </c>
      <c r="AZ87" t="str">
        <f t="shared" si="127"/>
        <v>real</v>
      </c>
      <c r="BA87" t="str">
        <f t="shared" si="127"/>
        <v>imag</v>
      </c>
      <c r="BB87" t="str">
        <f t="shared" si="127"/>
        <v>net</v>
      </c>
      <c r="BC87" t="str">
        <f t="shared" si="127"/>
        <v>raw gain</v>
      </c>
      <c r="BD87" t="str">
        <f t="shared" si="127"/>
        <v>swr</v>
      </c>
      <c r="BE87" t="str">
        <f t="shared" si="127"/>
        <v>real</v>
      </c>
      <c r="BF87" t="str">
        <f t="shared" si="127"/>
        <v>imag</v>
      </c>
      <c r="BG87" t="str">
        <f t="shared" si="127"/>
        <v>net</v>
      </c>
      <c r="BJ87" t="str">
        <f>+N3</f>
        <v>         channel</v>
      </c>
      <c r="BK87" t="str">
        <f aca="true" t="shared" si="128" ref="BK87:BP87">+O3</f>
        <v>  freq</v>
      </c>
      <c r="BL87" t="str">
        <f t="shared" si="128"/>
        <v>raw gain</v>
      </c>
      <c r="BM87" t="str">
        <f t="shared" si="128"/>
        <v>swr</v>
      </c>
      <c r="BN87" t="str">
        <f t="shared" si="128"/>
        <v>real</v>
      </c>
      <c r="BO87" t="str">
        <f t="shared" si="128"/>
        <v>imag</v>
      </c>
      <c r="BP87" t="str">
        <f t="shared" si="128"/>
        <v>net</v>
      </c>
      <c r="BQ87" t="str">
        <f>+AE3</f>
        <v>raw gain</v>
      </c>
      <c r="BR87" t="str">
        <f>+AF3</f>
        <v>swr</v>
      </c>
      <c r="BS87" t="str">
        <f>+AG3</f>
        <v>real</v>
      </c>
      <c r="BT87" t="str">
        <f>+AH3</f>
        <v>imag</v>
      </c>
      <c r="BU87" t="str">
        <f>+AI3</f>
        <v>net</v>
      </c>
      <c r="BV87" t="str">
        <f aca="true" t="shared" si="129" ref="BV87:CE87">+Z3</f>
        <v>raw gain</v>
      </c>
      <c r="BW87" t="str">
        <f t="shared" si="129"/>
        <v>swr</v>
      </c>
      <c r="BX87" t="str">
        <f t="shared" si="129"/>
        <v>real</v>
      </c>
      <c r="BY87" t="str">
        <f t="shared" si="129"/>
        <v>imag</v>
      </c>
      <c r="BZ87" t="str">
        <f t="shared" si="129"/>
        <v>net</v>
      </c>
      <c r="CA87" t="str">
        <f t="shared" si="129"/>
        <v>raw gain</v>
      </c>
      <c r="CB87" t="str">
        <f t="shared" si="129"/>
        <v>swr</v>
      </c>
      <c r="CC87" t="str">
        <f t="shared" si="129"/>
        <v>real</v>
      </c>
      <c r="CD87" t="str">
        <f t="shared" si="129"/>
        <v>imag</v>
      </c>
      <c r="CE87" t="str">
        <f t="shared" si="129"/>
        <v>net</v>
      </c>
      <c r="CH87" t="str">
        <f aca="true" t="shared" si="130" ref="CH87:DC87">+AL3</f>
        <v>         channel</v>
      </c>
      <c r="CI87" t="str">
        <f t="shared" si="130"/>
        <v>  freq</v>
      </c>
      <c r="CJ87" t="str">
        <f aca="true" t="shared" si="131" ref="CJ87:CS87">+AN3</f>
        <v>raw gain</v>
      </c>
      <c r="CK87" t="str">
        <f t="shared" si="131"/>
        <v>swr</v>
      </c>
      <c r="CL87" t="str">
        <f t="shared" si="131"/>
        <v>real</v>
      </c>
      <c r="CM87" t="str">
        <f t="shared" si="131"/>
        <v>imag</v>
      </c>
      <c r="CN87" t="str">
        <f t="shared" si="131"/>
        <v>net</v>
      </c>
      <c r="CO87" t="str">
        <f t="shared" si="131"/>
        <v>raw gain</v>
      </c>
      <c r="CP87" t="str">
        <f t="shared" si="131"/>
        <v>swr</v>
      </c>
      <c r="CQ87" t="str">
        <f t="shared" si="131"/>
        <v>real</v>
      </c>
      <c r="CR87" t="str">
        <f t="shared" si="131"/>
        <v>imag</v>
      </c>
      <c r="CS87" t="str">
        <f t="shared" si="131"/>
        <v>net</v>
      </c>
      <c r="CT87" t="str">
        <f t="shared" si="130"/>
        <v>raw gain</v>
      </c>
      <c r="CU87" t="str">
        <f t="shared" si="130"/>
        <v>swr</v>
      </c>
      <c r="CV87" t="str">
        <f t="shared" si="130"/>
        <v>real</v>
      </c>
      <c r="CW87" t="str">
        <f t="shared" si="130"/>
        <v>imag</v>
      </c>
      <c r="CX87" t="str">
        <f t="shared" si="130"/>
        <v>net</v>
      </c>
      <c r="CY87" t="str">
        <f t="shared" si="130"/>
        <v>raw gain</v>
      </c>
      <c r="CZ87" t="str">
        <f t="shared" si="130"/>
        <v>swr</v>
      </c>
      <c r="DA87" t="str">
        <f t="shared" si="130"/>
        <v>real</v>
      </c>
      <c r="DB87" t="str">
        <f t="shared" si="130"/>
        <v>imag</v>
      </c>
      <c r="DC87" t="str">
        <f t="shared" si="130"/>
        <v>net</v>
      </c>
      <c r="DF87" t="str">
        <f aca="true" t="shared" si="132" ref="DF87:DQ87">+BJ3</f>
        <v>         channel</v>
      </c>
      <c r="DG87" t="str">
        <f t="shared" si="132"/>
        <v>  freq</v>
      </c>
      <c r="DH87" t="str">
        <f t="shared" si="132"/>
        <v>raw gain</v>
      </c>
      <c r="DI87" t="str">
        <f t="shared" si="132"/>
        <v>swr</v>
      </c>
      <c r="DJ87" t="str">
        <f t="shared" si="132"/>
        <v>real</v>
      </c>
      <c r="DK87" t="str">
        <f t="shared" si="132"/>
        <v>imag</v>
      </c>
      <c r="DL87" t="str">
        <f t="shared" si="132"/>
        <v>net</v>
      </c>
      <c r="DM87" t="str">
        <f t="shared" si="132"/>
        <v>raw gain</v>
      </c>
      <c r="DN87" t="str">
        <f t="shared" si="132"/>
        <v>swr</v>
      </c>
      <c r="DO87" t="str">
        <f t="shared" si="132"/>
        <v>real</v>
      </c>
      <c r="DP87" t="str">
        <f t="shared" si="132"/>
        <v>imag</v>
      </c>
      <c r="DQ87" t="str">
        <f t="shared" si="132"/>
        <v>net</v>
      </c>
      <c r="DR87" t="str">
        <f aca="true" t="shared" si="133" ref="DR87:EA87">+AN3</f>
        <v>raw gain</v>
      </c>
      <c r="DS87" t="str">
        <f t="shared" si="133"/>
        <v>swr</v>
      </c>
      <c r="DT87" t="str">
        <f t="shared" si="133"/>
        <v>real</v>
      </c>
      <c r="DU87" t="str">
        <f t="shared" si="133"/>
        <v>imag</v>
      </c>
      <c r="DV87" t="str">
        <f t="shared" si="133"/>
        <v>net</v>
      </c>
      <c r="DW87" t="str">
        <f t="shared" si="133"/>
        <v>raw gain</v>
      </c>
      <c r="DX87" t="str">
        <f t="shared" si="133"/>
        <v>swr</v>
      </c>
      <c r="DY87" t="str">
        <f t="shared" si="133"/>
        <v>real</v>
      </c>
      <c r="DZ87" t="str">
        <f t="shared" si="133"/>
        <v>imag</v>
      </c>
      <c r="EA87" t="str">
        <f t="shared" si="133"/>
        <v>net</v>
      </c>
    </row>
    <row r="89" spans="14:131" ht="12.75">
      <c r="N89">
        <v>2</v>
      </c>
      <c r="O89">
        <v>57</v>
      </c>
      <c r="P89">
        <v>0.38</v>
      </c>
      <c r="Q89">
        <v>55.053</v>
      </c>
      <c r="R89">
        <v>6.518</v>
      </c>
      <c r="S89">
        <v>132.8</v>
      </c>
      <c r="T89">
        <f>+P89+10*LOG(4*R89*S$85/((R89+S$85)^2+S89^2))</f>
        <v>-11.163262673689466</v>
      </c>
      <c r="U89">
        <v>-24.98</v>
      </c>
      <c r="V89">
        <v>100</v>
      </c>
      <c r="W89">
        <v>0.9899</v>
      </c>
      <c r="X89">
        <v>-26.55</v>
      </c>
      <c r="Y89">
        <f aca="true" t="shared" si="134" ref="Y89:Y101">+U89+10*LOG(4*W89*X$85/((W89+X$85)^2+X89^2))</f>
        <v>-43.83697362438022</v>
      </c>
      <c r="Z89">
        <v>-17.29</v>
      </c>
      <c r="AA89">
        <v>100</v>
      </c>
      <c r="AB89">
        <v>1.353</v>
      </c>
      <c r="AC89">
        <v>175.2</v>
      </c>
      <c r="AD89">
        <f aca="true" t="shared" si="135" ref="AD89:AD101">+Z89+10*LOG(4*AB89*AC$85/((AB89+AC$85)^2+AC89^2))</f>
        <v>-36.031282267564706</v>
      </c>
      <c r="AI89" t="e">
        <f aca="true" t="shared" si="136" ref="AI89:AI100">+AE89+10*LOG(4*AG89*AH$85/((AG89+AH$85)^2+AH89^2))</f>
        <v>#NUM!</v>
      </c>
      <c r="AL89">
        <f>+N89</f>
        <v>2</v>
      </c>
      <c r="AM89">
        <f>+O89</f>
        <v>57</v>
      </c>
      <c r="AN89">
        <v>3.03</v>
      </c>
      <c r="AO89">
        <v>1.977</v>
      </c>
      <c r="AP89">
        <v>164.7</v>
      </c>
      <c r="AQ89">
        <v>74.65</v>
      </c>
      <c r="AR89">
        <f>+AN89+10*LOG(4*AP89*AQ$85/((AP89+AQ$85)^2+AQ89^2))</f>
        <v>2.534644266572283</v>
      </c>
      <c r="AS89">
        <v>4.57</v>
      </c>
      <c r="AT89">
        <v>4.561</v>
      </c>
      <c r="AU89">
        <v>67</v>
      </c>
      <c r="AV89">
        <v>-39.84</v>
      </c>
      <c r="AW89">
        <f aca="true" t="shared" si="137" ref="AW89:AW101">+AS89+10*LOG(4*AU89*AV$85/((AU89+AV$85)^2+AV89^2))</f>
        <v>2.27835952204479</v>
      </c>
      <c r="AX89">
        <v>6.66</v>
      </c>
      <c r="AY89">
        <v>2.019</v>
      </c>
      <c r="AZ89">
        <v>181</v>
      </c>
      <c r="BA89">
        <v>117.3</v>
      </c>
      <c r="BB89">
        <f aca="true" t="shared" si="138" ref="BB89:BB101">+AX89+10*LOG(4*AZ89*BA$85/((AZ89+BA$85)^2+BA89^2))</f>
        <v>6.134805591534098</v>
      </c>
      <c r="BC89">
        <v>6.35</v>
      </c>
      <c r="BD89">
        <v>2.349</v>
      </c>
      <c r="BE89">
        <v>140.1</v>
      </c>
      <c r="BF89">
        <v>83.46</v>
      </c>
      <c r="BG89">
        <f aca="true" t="shared" si="139" ref="BG89:BG101">+BC89+10*LOG(4*BE89*BF$85/((BE89+BF$85)^2+BF89^2))</f>
        <v>5.581724651816381</v>
      </c>
      <c r="BJ89">
        <f>+AL89</f>
        <v>2</v>
      </c>
      <c r="BK89">
        <f aca="true" t="shared" si="140" ref="BK89:BK100">+AM89</f>
        <v>57</v>
      </c>
      <c r="BP89" t="e">
        <f aca="true" t="shared" si="141" ref="BP89:BP101">+BL89+10*LOG(4*BN89*BO$85/((BN89+BO$85)^2+BO89^2))</f>
        <v>#NUM!</v>
      </c>
      <c r="BQ89">
        <v>1.96</v>
      </c>
      <c r="BR89">
        <v>100</v>
      </c>
      <c r="BS89">
        <v>0.5943</v>
      </c>
      <c r="BT89">
        <v>-285.1</v>
      </c>
      <c r="BU89">
        <v>-10</v>
      </c>
      <c r="BV89">
        <v>6.77</v>
      </c>
      <c r="BW89">
        <v>1.797</v>
      </c>
      <c r="BX89">
        <v>167</v>
      </c>
      <c r="BY89">
        <v>-6.043</v>
      </c>
      <c r="BZ89">
        <f aca="true" t="shared" si="142" ref="BZ89:BZ101">+BV89+10*LOG(4*BX89*BY$85/((BX89+BY$85)^2+BY89^2))</f>
        <v>6.4019124183775835</v>
      </c>
      <c r="CA89">
        <v>-5.36</v>
      </c>
      <c r="CB89">
        <v>100</v>
      </c>
      <c r="CC89">
        <v>0.6705</v>
      </c>
      <c r="CD89">
        <v>-242.1</v>
      </c>
      <c r="CE89">
        <f aca="true" t="shared" si="143" ref="CE89:CE101">+CA89+10*LOG(4*CC89*CD$85/((CC89+CD$85)^2+CD89^2))</f>
        <v>-28.03650423954278</v>
      </c>
      <c r="CH89">
        <f>+$AL89</f>
        <v>2</v>
      </c>
      <c r="CI89">
        <f>+$AM89</f>
        <v>57</v>
      </c>
      <c r="CJ89">
        <v>-14.37</v>
      </c>
      <c r="CK89">
        <v>100</v>
      </c>
      <c r="CL89">
        <v>0.1826</v>
      </c>
      <c r="CM89">
        <v>-249.7</v>
      </c>
      <c r="CN89">
        <f aca="true" t="shared" si="144" ref="CN89:CN101">+CJ89+10*LOG(4*CL89*CM$85/((CL89+CM$85)^2+CM89^2))</f>
        <v>-42.79472994163742</v>
      </c>
      <c r="CO89">
        <v>0.49</v>
      </c>
      <c r="CP89">
        <v>100</v>
      </c>
      <c r="CQ89">
        <v>1.87</v>
      </c>
      <c r="CR89">
        <v>-339</v>
      </c>
      <c r="CS89">
        <f aca="true" t="shared" si="145" ref="CS89:CS101">+CO89+10*LOG(4*CQ89*CR$85/((CQ89+CR$85)^2+CR89^2))</f>
        <v>-19.139423826805974</v>
      </c>
      <c r="CT89">
        <v>2.18</v>
      </c>
      <c r="CU89">
        <v>3.854</v>
      </c>
      <c r="CV89">
        <v>136.4</v>
      </c>
      <c r="CW89">
        <v>244.3</v>
      </c>
      <c r="CX89">
        <f aca="true" t="shared" si="146" ref="CX89:CX101">+CT89+10*LOG(4*CV89*CW$85/((CV89+CW$85)^2+CW89^2))</f>
        <v>0.3383426078570779</v>
      </c>
      <c r="CY89">
        <v>1.85</v>
      </c>
      <c r="CZ89">
        <v>10.557</v>
      </c>
      <c r="DA89">
        <v>30.42</v>
      </c>
      <c r="DB89">
        <v>-79.22</v>
      </c>
      <c r="DC89">
        <f aca="true" t="shared" si="147" ref="DC89:DC101">+CY89+10*LOG(4*DA89*DB$85/((DA89+DB$85)^2+DB89^2))</f>
        <v>-3.1506546175700705</v>
      </c>
      <c r="DF89">
        <f>+$AL89</f>
        <v>2</v>
      </c>
      <c r="DG89">
        <f>+$AM89</f>
        <v>57</v>
      </c>
      <c r="DH89">
        <v>8.02</v>
      </c>
      <c r="DI89">
        <v>2.543</v>
      </c>
      <c r="DJ89">
        <v>748.6</v>
      </c>
      <c r="DK89">
        <v>94.77</v>
      </c>
      <c r="DL89">
        <f aca="true" t="shared" si="148" ref="DL89:DL101">+DH89+10*LOG(4*DJ89*DK$85/((DJ89+DK$85)^2+DK89^2))</f>
        <v>7.1067840233088555</v>
      </c>
      <c r="DQ89">
        <v>-10</v>
      </c>
      <c r="DR89">
        <v>1.66</v>
      </c>
      <c r="DS89">
        <v>6.256</v>
      </c>
      <c r="DT89">
        <v>93.91</v>
      </c>
      <c r="DU89">
        <v>286.2</v>
      </c>
      <c r="DV89">
        <f aca="true" t="shared" si="149" ref="DV89:DV101">+DR89+10*LOG(4*DT89*DU$85/((DT89+DU$85)^2+DU89^2))</f>
        <v>-1.5699364005474898</v>
      </c>
      <c r="DW89">
        <v>1.46</v>
      </c>
      <c r="DX89">
        <v>21.019</v>
      </c>
      <c r="DY89">
        <v>15.76</v>
      </c>
      <c r="DZ89">
        <v>-96.59</v>
      </c>
      <c r="EA89">
        <f aca="true" t="shared" si="150" ref="EA89:EA101">+DW89+10*LOG(4*DY89*DZ$85/((DY89+DZ$85)^2+DZ89^2))</f>
        <v>-6.148245083230769</v>
      </c>
    </row>
    <row r="90" spans="14:131" ht="12.75">
      <c r="N90">
        <v>3</v>
      </c>
      <c r="O90">
        <v>63</v>
      </c>
      <c r="P90">
        <v>-6.76</v>
      </c>
      <c r="Q90">
        <v>100</v>
      </c>
      <c r="R90">
        <v>1.499</v>
      </c>
      <c r="S90">
        <v>139.7</v>
      </c>
      <c r="T90">
        <f aca="true" t="shared" si="151" ref="T90:T101">+P90+10*LOG(4*R90*S$85/((R90+S$85)^2+S90^2))</f>
        <v>-24.64055963183261</v>
      </c>
      <c r="U90">
        <v>-22.92</v>
      </c>
      <c r="V90">
        <v>100</v>
      </c>
      <c r="W90">
        <v>1.067</v>
      </c>
      <c r="X90">
        <v>6.416</v>
      </c>
      <c r="Y90">
        <f t="shared" si="134"/>
        <v>-41.42177836065865</v>
      </c>
      <c r="Z90">
        <v>-14.39</v>
      </c>
      <c r="AA90">
        <v>100</v>
      </c>
      <c r="AB90">
        <v>1.494</v>
      </c>
      <c r="AC90">
        <v>214.7</v>
      </c>
      <c r="AD90">
        <f t="shared" si="135"/>
        <v>-33.22171991988557</v>
      </c>
      <c r="AI90" t="e">
        <f t="shared" si="136"/>
        <v>#NUM!</v>
      </c>
      <c r="AL90">
        <f aca="true" t="shared" si="152" ref="AL90:AL101">+N90</f>
        <v>3</v>
      </c>
      <c r="AM90">
        <f aca="true" t="shared" si="153" ref="AM90:AM101">+O90</f>
        <v>63</v>
      </c>
      <c r="AN90">
        <v>3.45</v>
      </c>
      <c r="AO90">
        <v>2.506</v>
      </c>
      <c r="AP90">
        <v>145.7</v>
      </c>
      <c r="AQ90">
        <v>125.6</v>
      </c>
      <c r="AR90">
        <f aca="true" t="shared" si="154" ref="AR90:AR101">+AN90+10*LOG(4*AP90*AQ$85/((AP90+AQ$85)^2+AQ90^2))</f>
        <v>2.5636770827391184</v>
      </c>
      <c r="AS90">
        <v>4.39</v>
      </c>
      <c r="AT90">
        <v>2.421</v>
      </c>
      <c r="AU90">
        <v>148.8</v>
      </c>
      <c r="AV90">
        <v>120</v>
      </c>
      <c r="AW90">
        <f t="shared" si="137"/>
        <v>3.5668959135369156</v>
      </c>
      <c r="AX90">
        <v>6.19</v>
      </c>
      <c r="AY90">
        <v>2.465</v>
      </c>
      <c r="AZ90">
        <v>123.4</v>
      </c>
      <c r="BA90">
        <v>32.65</v>
      </c>
      <c r="BB90">
        <f t="shared" si="138"/>
        <v>5.334197952934289</v>
      </c>
      <c r="BC90">
        <v>6.2</v>
      </c>
      <c r="BD90">
        <v>2.114</v>
      </c>
      <c r="BE90">
        <v>434.1</v>
      </c>
      <c r="BF90">
        <v>241.9</v>
      </c>
      <c r="BG90">
        <f t="shared" si="139"/>
        <v>5.604924229569677</v>
      </c>
      <c r="BJ90">
        <f aca="true" t="shared" si="155" ref="BJ90:BJ100">+AL90</f>
        <v>3</v>
      </c>
      <c r="BK90">
        <f t="shared" si="140"/>
        <v>63</v>
      </c>
      <c r="BP90" t="e">
        <f t="shared" si="141"/>
        <v>#NUM!</v>
      </c>
      <c r="BQ90">
        <v>2.03</v>
      </c>
      <c r="BR90">
        <v>100</v>
      </c>
      <c r="BS90">
        <v>0.8147</v>
      </c>
      <c r="BT90">
        <v>-247</v>
      </c>
      <c r="BU90">
        <v>-10</v>
      </c>
      <c r="BV90">
        <v>7.51</v>
      </c>
      <c r="BW90">
        <v>2.613</v>
      </c>
      <c r="BX90">
        <v>122.3</v>
      </c>
      <c r="BY90">
        <v>-70.35</v>
      </c>
      <c r="BZ90">
        <f t="shared" si="142"/>
        <v>6.544774323115181</v>
      </c>
      <c r="CA90">
        <v>-4.76</v>
      </c>
      <c r="CB90">
        <v>100</v>
      </c>
      <c r="CC90">
        <v>0.7414</v>
      </c>
      <c r="CD90">
        <v>-200.3</v>
      </c>
      <c r="CE90">
        <f t="shared" si="143"/>
        <v>-26.425945408608975</v>
      </c>
      <c r="CH90">
        <f aca="true" t="shared" si="156" ref="CH90:CH101">+$AL90</f>
        <v>3</v>
      </c>
      <c r="CI90">
        <f aca="true" t="shared" si="157" ref="CI90:CI101">+$AM90</f>
        <v>63</v>
      </c>
      <c r="CJ90">
        <v>-13.87</v>
      </c>
      <c r="CK90">
        <v>100</v>
      </c>
      <c r="CL90">
        <v>0.2139</v>
      </c>
      <c r="CM90">
        <v>-209.2</v>
      </c>
      <c r="CN90">
        <f t="shared" si="144"/>
        <v>-41.04365925363884</v>
      </c>
      <c r="CO90">
        <v>0.65</v>
      </c>
      <c r="CP90">
        <v>100</v>
      </c>
      <c r="CQ90">
        <v>2.284</v>
      </c>
      <c r="CR90">
        <v>-280.8</v>
      </c>
      <c r="CS90">
        <f t="shared" si="145"/>
        <v>-17.281441007337055</v>
      </c>
      <c r="CT90">
        <v>2.18</v>
      </c>
      <c r="CU90">
        <v>3.88</v>
      </c>
      <c r="CV90">
        <v>146.9</v>
      </c>
      <c r="CW90">
        <v>266</v>
      </c>
      <c r="CX90">
        <f t="shared" si="146"/>
        <v>0.3207493291279153</v>
      </c>
      <c r="CY90">
        <v>1.94</v>
      </c>
      <c r="CZ90">
        <v>6.426</v>
      </c>
      <c r="DA90">
        <v>46.77</v>
      </c>
      <c r="DB90">
        <v>12.32</v>
      </c>
      <c r="DC90">
        <f t="shared" si="147"/>
        <v>-1.3748225464856803</v>
      </c>
      <c r="DF90">
        <f aca="true" t="shared" si="158" ref="DF90:DF101">+$AL90</f>
        <v>3</v>
      </c>
      <c r="DG90">
        <f aca="true" t="shared" si="159" ref="DG90:DG101">+$AM90</f>
        <v>63</v>
      </c>
      <c r="DH90">
        <v>8.44</v>
      </c>
      <c r="DI90">
        <v>1.994</v>
      </c>
      <c r="DJ90">
        <v>597.1</v>
      </c>
      <c r="DK90">
        <v>-21.03</v>
      </c>
      <c r="DL90">
        <f t="shared" si="148"/>
        <v>7.933080086022795</v>
      </c>
      <c r="DQ90">
        <v>-10</v>
      </c>
      <c r="DR90">
        <v>1.66</v>
      </c>
      <c r="DS90">
        <v>6.281</v>
      </c>
      <c r="DT90">
        <v>105.4</v>
      </c>
      <c r="DU90">
        <v>320.3</v>
      </c>
      <c r="DV90">
        <f t="shared" si="149"/>
        <v>-1.5839383287364524</v>
      </c>
      <c r="DW90">
        <v>1.53</v>
      </c>
      <c r="DX90">
        <v>12.607</v>
      </c>
      <c r="DY90">
        <v>23.83</v>
      </c>
      <c r="DZ90">
        <v>-11.11</v>
      </c>
      <c r="EA90">
        <f t="shared" si="150"/>
        <v>-4.1183975588150545</v>
      </c>
    </row>
    <row r="91" spans="4:131" ht="12.75">
      <c r="D91">
        <f>+P1</f>
        <v>0</v>
      </c>
      <c r="E91">
        <f aca="true" t="shared" si="160" ref="E91:E130">+Q1</f>
        <v>0</v>
      </c>
      <c r="F91" t="str">
        <f aca="true" t="shared" si="161" ref="F91:F130">+R1</f>
        <v>NEC-4</v>
      </c>
      <c r="G91">
        <f aca="true" t="shared" si="162" ref="G91:G130">+S1</f>
        <v>300</v>
      </c>
      <c r="N91">
        <v>4</v>
      </c>
      <c r="O91">
        <v>69</v>
      </c>
      <c r="P91">
        <v>-10.54</v>
      </c>
      <c r="Q91">
        <v>100</v>
      </c>
      <c r="R91">
        <v>1.497</v>
      </c>
      <c r="S91">
        <v>176.4</v>
      </c>
      <c r="T91">
        <f t="shared" si="151"/>
        <v>-28.86018723819283</v>
      </c>
      <c r="U91">
        <v>-20.94</v>
      </c>
      <c r="V91">
        <v>100</v>
      </c>
      <c r="W91">
        <v>1.149</v>
      </c>
      <c r="X91">
        <v>37.33</v>
      </c>
      <c r="Y91">
        <f t="shared" si="134"/>
        <v>-39.18684076269632</v>
      </c>
      <c r="Z91">
        <v>-13.48</v>
      </c>
      <c r="AA91">
        <v>100</v>
      </c>
      <c r="AB91">
        <v>1.711</v>
      </c>
      <c r="AC91">
        <v>254.7</v>
      </c>
      <c r="AD91">
        <f t="shared" si="135"/>
        <v>-32.284193655449556</v>
      </c>
      <c r="AI91" t="e">
        <f t="shared" si="136"/>
        <v>#NUM!</v>
      </c>
      <c r="AL91">
        <f t="shared" si="152"/>
        <v>4</v>
      </c>
      <c r="AM91">
        <f t="shared" si="153"/>
        <v>69</v>
      </c>
      <c r="AN91">
        <v>3.77</v>
      </c>
      <c r="AO91">
        <v>1.515</v>
      </c>
      <c r="AP91">
        <v>450.9</v>
      </c>
      <c r="AQ91">
        <v>-30.67</v>
      </c>
      <c r="AR91">
        <f t="shared" si="154"/>
        <v>3.5837336091074325</v>
      </c>
      <c r="AS91">
        <v>4.15</v>
      </c>
      <c r="AT91">
        <v>2.133</v>
      </c>
      <c r="AU91">
        <v>145.1</v>
      </c>
      <c r="AV91">
        <v>-46.85</v>
      </c>
      <c r="AW91">
        <f t="shared" si="137"/>
        <v>3.5414834199776797</v>
      </c>
      <c r="AX91">
        <v>5.55</v>
      </c>
      <c r="AY91">
        <v>1.368</v>
      </c>
      <c r="AZ91">
        <v>220.7</v>
      </c>
      <c r="BA91">
        <v>16.47</v>
      </c>
      <c r="BB91">
        <f t="shared" si="138"/>
        <v>5.443741344957497</v>
      </c>
      <c r="BC91">
        <v>7.03</v>
      </c>
      <c r="BD91">
        <v>1.879</v>
      </c>
      <c r="BE91">
        <v>184.5</v>
      </c>
      <c r="BF91">
        <v>97.03</v>
      </c>
      <c r="BG91">
        <f t="shared" si="139"/>
        <v>6.605118678897192</v>
      </c>
      <c r="BJ91">
        <f t="shared" si="155"/>
        <v>4</v>
      </c>
      <c r="BK91">
        <f t="shared" si="140"/>
        <v>69</v>
      </c>
      <c r="BP91" t="e">
        <f t="shared" si="141"/>
        <v>#NUM!</v>
      </c>
      <c r="BQ91">
        <v>2.1</v>
      </c>
      <c r="BR91">
        <v>100</v>
      </c>
      <c r="BS91">
        <v>1.111</v>
      </c>
      <c r="BT91">
        <v>-213.9</v>
      </c>
      <c r="BU91">
        <v>-10</v>
      </c>
      <c r="BV91">
        <v>7.97</v>
      </c>
      <c r="BW91">
        <v>2.566</v>
      </c>
      <c r="BX91">
        <v>119</v>
      </c>
      <c r="BY91">
        <v>-37.33</v>
      </c>
      <c r="BZ91">
        <f t="shared" si="142"/>
        <v>7.038665251735494</v>
      </c>
      <c r="CA91">
        <v>-4.24</v>
      </c>
      <c r="CB91">
        <v>100</v>
      </c>
      <c r="CC91">
        <v>0.8196</v>
      </c>
      <c r="CD91">
        <v>-163.8</v>
      </c>
      <c r="CE91">
        <f t="shared" si="143"/>
        <v>-25.005994890071683</v>
      </c>
      <c r="CH91">
        <f t="shared" si="156"/>
        <v>4</v>
      </c>
      <c r="CI91">
        <f t="shared" si="157"/>
        <v>69</v>
      </c>
      <c r="CJ91">
        <v>-13.4</v>
      </c>
      <c r="CK91">
        <v>100</v>
      </c>
      <c r="CL91">
        <v>0.2496</v>
      </c>
      <c r="CM91">
        <v>-174.2</v>
      </c>
      <c r="CN91">
        <f t="shared" si="144"/>
        <v>-39.44544865204681</v>
      </c>
      <c r="CO91">
        <v>0.78</v>
      </c>
      <c r="CP91">
        <v>100</v>
      </c>
      <c r="CQ91">
        <v>2.766</v>
      </c>
      <c r="CR91">
        <v>-229.6</v>
      </c>
      <c r="CS91">
        <f t="shared" si="145"/>
        <v>-15.604838750760878</v>
      </c>
      <c r="CT91">
        <v>2.19</v>
      </c>
      <c r="CU91">
        <v>3.91</v>
      </c>
      <c r="CV91">
        <v>162.1</v>
      </c>
      <c r="CW91">
        <v>293.8</v>
      </c>
      <c r="CX91">
        <f t="shared" si="146"/>
        <v>0.3105318317272423</v>
      </c>
      <c r="CY91">
        <v>2.04</v>
      </c>
      <c r="CZ91">
        <v>4.632</v>
      </c>
      <c r="DA91">
        <v>74.68</v>
      </c>
      <c r="DB91">
        <v>114.1</v>
      </c>
      <c r="DC91">
        <f t="shared" si="147"/>
        <v>-0.29450880638124044</v>
      </c>
      <c r="DF91">
        <f t="shared" si="158"/>
        <v>4</v>
      </c>
      <c r="DG91">
        <f t="shared" si="159"/>
        <v>69</v>
      </c>
      <c r="DH91">
        <v>8.1</v>
      </c>
      <c r="DI91">
        <v>2.678</v>
      </c>
      <c r="DJ91">
        <v>750.5</v>
      </c>
      <c r="DK91">
        <v>-183.9</v>
      </c>
      <c r="DL91">
        <f t="shared" si="148"/>
        <v>7.0863037998344485</v>
      </c>
      <c r="DQ91">
        <v>-10</v>
      </c>
      <c r="DR91">
        <v>1.66</v>
      </c>
      <c r="DS91">
        <v>6.31</v>
      </c>
      <c r="DT91">
        <v>112.5</v>
      </c>
      <c r="DU91">
        <v>340</v>
      </c>
      <c r="DV91">
        <f t="shared" si="149"/>
        <v>-1.5966196947284843</v>
      </c>
      <c r="DW91">
        <v>1.58</v>
      </c>
      <c r="DX91">
        <v>8.636</v>
      </c>
      <c r="DY91">
        <v>37.45</v>
      </c>
      <c r="DZ91">
        <v>83.19</v>
      </c>
      <c r="EA91">
        <f t="shared" si="150"/>
        <v>-2.7140898199716315</v>
      </c>
    </row>
    <row r="92" spans="4:131" ht="12.75">
      <c r="D92" t="str">
        <f aca="true" t="shared" si="163" ref="D92:D130">+P2</f>
        <v>Channel Master   4228                            </v>
      </c>
      <c r="E92">
        <f t="shared" si="160"/>
        <v>0</v>
      </c>
      <c r="F92">
        <f t="shared" si="161"/>
        <v>0</v>
      </c>
      <c r="G92">
        <f t="shared" si="162"/>
        <v>0</v>
      </c>
      <c r="N92">
        <v>5</v>
      </c>
      <c r="O92">
        <v>79</v>
      </c>
      <c r="P92">
        <v>-12.85</v>
      </c>
      <c r="Q92">
        <v>100</v>
      </c>
      <c r="R92">
        <v>1.749</v>
      </c>
      <c r="S92">
        <v>240.9</v>
      </c>
      <c r="T92">
        <f t="shared" si="151"/>
        <v>-31.3646367774803</v>
      </c>
      <c r="U92">
        <v>-17.84</v>
      </c>
      <c r="V92">
        <v>100</v>
      </c>
      <c r="W92">
        <v>1.302</v>
      </c>
      <c r="X92">
        <v>86.7</v>
      </c>
      <c r="Y92">
        <f t="shared" si="134"/>
        <v>-35.82760338571468</v>
      </c>
      <c r="Z92">
        <v>-20.26</v>
      </c>
      <c r="AA92">
        <v>100</v>
      </c>
      <c r="AB92">
        <v>1.879</v>
      </c>
      <c r="AC92">
        <v>328.4</v>
      </c>
      <c r="AD92">
        <f t="shared" si="135"/>
        <v>-39.71695923410691</v>
      </c>
      <c r="AI92" t="e">
        <f t="shared" si="136"/>
        <v>#NUM!</v>
      </c>
      <c r="AL92">
        <f t="shared" si="152"/>
        <v>5</v>
      </c>
      <c r="AM92">
        <f t="shared" si="153"/>
        <v>79</v>
      </c>
      <c r="AN92">
        <v>3.93</v>
      </c>
      <c r="AO92">
        <v>6.233</v>
      </c>
      <c r="AP92">
        <v>52.44</v>
      </c>
      <c r="AQ92">
        <v>-88.58</v>
      </c>
      <c r="AR92">
        <f t="shared" si="154"/>
        <v>0.7107141934287653</v>
      </c>
      <c r="AS92">
        <v>4.16</v>
      </c>
      <c r="AT92">
        <v>7.98</v>
      </c>
      <c r="AU92">
        <v>40.66</v>
      </c>
      <c r="AV92">
        <v>84.92</v>
      </c>
      <c r="AW92">
        <f t="shared" si="137"/>
        <v>0.1352419493704815</v>
      </c>
      <c r="AX92">
        <v>4.74</v>
      </c>
      <c r="AY92">
        <v>4.699</v>
      </c>
      <c r="AZ92">
        <v>67.17</v>
      </c>
      <c r="BA92">
        <v>66.84</v>
      </c>
      <c r="BB92">
        <f t="shared" si="138"/>
        <v>2.3646348801315407</v>
      </c>
      <c r="BC92">
        <v>6.16</v>
      </c>
      <c r="BD92">
        <v>1.291</v>
      </c>
      <c r="BE92">
        <v>293.8</v>
      </c>
      <c r="BF92">
        <v>-75.68</v>
      </c>
      <c r="BG92">
        <f t="shared" si="139"/>
        <v>6.089548342400534</v>
      </c>
      <c r="BJ92">
        <f t="shared" si="155"/>
        <v>5</v>
      </c>
      <c r="BK92">
        <f t="shared" si="140"/>
        <v>79</v>
      </c>
      <c r="BP92" t="e">
        <f t="shared" si="141"/>
        <v>#NUM!</v>
      </c>
      <c r="BQ92">
        <v>2.22</v>
      </c>
      <c r="BR92">
        <v>100</v>
      </c>
      <c r="BS92">
        <v>1.861</v>
      </c>
      <c r="BT92">
        <v>-166.5</v>
      </c>
      <c r="BU92">
        <v>-10</v>
      </c>
      <c r="BV92">
        <v>9.13</v>
      </c>
      <c r="BW92">
        <v>7.42</v>
      </c>
      <c r="BX92">
        <v>40.72</v>
      </c>
      <c r="BY92">
        <v>-25.11</v>
      </c>
      <c r="BZ92">
        <f t="shared" si="142"/>
        <v>5.348413905182515</v>
      </c>
      <c r="CA92">
        <v>-3.48</v>
      </c>
      <c r="CB92">
        <v>100</v>
      </c>
      <c r="CC92">
        <v>0.9699</v>
      </c>
      <c r="CD92">
        <v>-110.9</v>
      </c>
      <c r="CE92">
        <f t="shared" si="143"/>
        <v>-22.94429887237242</v>
      </c>
      <c r="CH92">
        <f t="shared" si="156"/>
        <v>5</v>
      </c>
      <c r="CI92">
        <f t="shared" si="157"/>
        <v>79</v>
      </c>
      <c r="CJ92">
        <v>-12.71</v>
      </c>
      <c r="CK92">
        <v>100</v>
      </c>
      <c r="CL92">
        <v>0.3235</v>
      </c>
      <c r="CM92">
        <v>-123.4</v>
      </c>
      <c r="CN92">
        <f t="shared" si="144"/>
        <v>-37.04874750531778</v>
      </c>
      <c r="CO92">
        <v>0.96</v>
      </c>
      <c r="CP92">
        <v>100</v>
      </c>
      <c r="CQ92">
        <v>3.759</v>
      </c>
      <c r="CR92">
        <v>-155.5</v>
      </c>
      <c r="CS92">
        <f t="shared" si="145"/>
        <v>-13.158851009315175</v>
      </c>
      <c r="CT92">
        <v>2.2</v>
      </c>
      <c r="CU92">
        <v>3.96</v>
      </c>
      <c r="CV92">
        <v>187.7</v>
      </c>
      <c r="CW92">
        <v>334.6</v>
      </c>
      <c r="CX92">
        <f t="shared" si="146"/>
        <v>0.2881522254847497</v>
      </c>
      <c r="CY92">
        <v>2.2</v>
      </c>
      <c r="CZ92">
        <v>3.96</v>
      </c>
      <c r="DA92">
        <v>187.7</v>
      </c>
      <c r="DB92">
        <v>334.6</v>
      </c>
      <c r="DC92">
        <f t="shared" si="147"/>
        <v>0.2881522254847497</v>
      </c>
      <c r="DF92">
        <f t="shared" si="158"/>
        <v>5</v>
      </c>
      <c r="DG92">
        <f t="shared" si="159"/>
        <v>79</v>
      </c>
      <c r="DH92">
        <v>8.09</v>
      </c>
      <c r="DI92">
        <v>1.449</v>
      </c>
      <c r="DJ92">
        <v>314.7</v>
      </c>
      <c r="DK92">
        <v>-113.6</v>
      </c>
      <c r="DL92">
        <f t="shared" si="148"/>
        <v>7.9416672105101105</v>
      </c>
      <c r="DQ92">
        <v>-10</v>
      </c>
      <c r="DR92">
        <v>1.66</v>
      </c>
      <c r="DS92">
        <v>6.359</v>
      </c>
      <c r="DT92">
        <v>139.2</v>
      </c>
      <c r="DU92">
        <v>403.5</v>
      </c>
      <c r="DV92">
        <f t="shared" si="149"/>
        <v>-1.6227423803762828</v>
      </c>
      <c r="DW92">
        <v>1.64</v>
      </c>
      <c r="DX92">
        <v>6.5</v>
      </c>
      <c r="DY92">
        <v>92.07</v>
      </c>
      <c r="DZ92">
        <v>292.1</v>
      </c>
      <c r="EA92">
        <f t="shared" si="150"/>
        <v>-1.7117354353994931</v>
      </c>
    </row>
    <row r="93" spans="4:131" ht="12.75">
      <c r="D93" t="str">
        <f t="shared" si="163"/>
        <v>raw gain</v>
      </c>
      <c r="E93" t="str">
        <f t="shared" si="160"/>
        <v>swr</v>
      </c>
      <c r="F93" t="str">
        <f t="shared" si="161"/>
        <v>real</v>
      </c>
      <c r="G93" t="str">
        <f t="shared" si="162"/>
        <v>imag</v>
      </c>
      <c r="I93" t="s">
        <v>25</v>
      </c>
      <c r="J93" t="s">
        <v>14</v>
      </c>
      <c r="K93">
        <v>450</v>
      </c>
      <c r="N93">
        <v>6</v>
      </c>
      <c r="O93">
        <v>85</v>
      </c>
      <c r="P93">
        <v>-13.8</v>
      </c>
      <c r="Q93">
        <v>100</v>
      </c>
      <c r="R93">
        <v>1.964</v>
      </c>
      <c r="S93">
        <v>284.1</v>
      </c>
      <c r="T93">
        <f t="shared" si="151"/>
        <v>-32.42940684844898</v>
      </c>
      <c r="U93">
        <v>-16.08</v>
      </c>
      <c r="V93">
        <v>100</v>
      </c>
      <c r="W93">
        <v>1.408</v>
      </c>
      <c r="X93">
        <v>115.8</v>
      </c>
      <c r="Y93">
        <f t="shared" si="134"/>
        <v>-33.98318917274201</v>
      </c>
      <c r="Z93">
        <v>-13.77</v>
      </c>
      <c r="AA93">
        <v>100</v>
      </c>
      <c r="AB93">
        <v>2.102</v>
      </c>
      <c r="AC93">
        <v>377.5</v>
      </c>
      <c r="AD93">
        <f t="shared" si="135"/>
        <v>-33.43978290180978</v>
      </c>
      <c r="AI93" t="e">
        <f t="shared" si="136"/>
        <v>#NUM!</v>
      </c>
      <c r="AL93">
        <f t="shared" si="152"/>
        <v>6</v>
      </c>
      <c r="AM93">
        <f t="shared" si="153"/>
        <v>85</v>
      </c>
      <c r="AN93">
        <v>3.86</v>
      </c>
      <c r="AO93">
        <v>8.899</v>
      </c>
      <c r="AP93">
        <v>33.88</v>
      </c>
      <c r="AQ93">
        <v>-20.81</v>
      </c>
      <c r="AR93">
        <f t="shared" si="154"/>
        <v>-0.5374001993836983</v>
      </c>
      <c r="AS93">
        <v>4.49</v>
      </c>
      <c r="AT93">
        <v>9.831</v>
      </c>
      <c r="AU93">
        <v>39.53</v>
      </c>
      <c r="AV93">
        <v>161.9</v>
      </c>
      <c r="AW93">
        <f t="shared" si="137"/>
        <v>-0.2562453374610847</v>
      </c>
      <c r="AX93">
        <v>4.45</v>
      </c>
      <c r="AY93">
        <v>6.493</v>
      </c>
      <c r="AZ93">
        <v>57.66</v>
      </c>
      <c r="BA93">
        <v>147.2</v>
      </c>
      <c r="BB93">
        <f t="shared" si="138"/>
        <v>1.1015763150052047</v>
      </c>
      <c r="BC93">
        <v>5.33</v>
      </c>
      <c r="BD93">
        <v>2.283</v>
      </c>
      <c r="BE93">
        <v>133.9</v>
      </c>
      <c r="BF93">
        <v>-36.84</v>
      </c>
      <c r="BG93">
        <f t="shared" si="139"/>
        <v>4.610630329608334</v>
      </c>
      <c r="BJ93">
        <f t="shared" si="155"/>
        <v>6</v>
      </c>
      <c r="BK93">
        <f t="shared" si="140"/>
        <v>85</v>
      </c>
      <c r="BP93" t="e">
        <f t="shared" si="141"/>
        <v>#NUM!</v>
      </c>
      <c r="BQ93">
        <v>2.29</v>
      </c>
      <c r="BR93">
        <v>100</v>
      </c>
      <c r="BS93">
        <v>2.543</v>
      </c>
      <c r="BT93">
        <v>-140.9</v>
      </c>
      <c r="BU93">
        <v>-10</v>
      </c>
      <c r="BV93">
        <v>10.44</v>
      </c>
      <c r="BW93">
        <v>9.529</v>
      </c>
      <c r="BX93">
        <v>31.67</v>
      </c>
      <c r="BY93">
        <v>23.05</v>
      </c>
      <c r="BZ93">
        <f t="shared" si="142"/>
        <v>5.803244199312825</v>
      </c>
      <c r="CA93">
        <v>-3.08</v>
      </c>
      <c r="CB93">
        <v>100</v>
      </c>
      <c r="CC93">
        <v>1.075</v>
      </c>
      <c r="CD93">
        <v>-82.59</v>
      </c>
      <c r="CE93">
        <f t="shared" si="143"/>
        <v>-21.862690636466517</v>
      </c>
      <c r="CH93">
        <f t="shared" si="156"/>
        <v>6</v>
      </c>
      <c r="CI93">
        <f t="shared" si="157"/>
        <v>85</v>
      </c>
      <c r="CJ93">
        <v>-12.28</v>
      </c>
      <c r="CK93">
        <v>100</v>
      </c>
      <c r="CL93">
        <v>0.3751</v>
      </c>
      <c r="CM93">
        <v>-96.09</v>
      </c>
      <c r="CN93">
        <f t="shared" si="144"/>
        <v>-35.723135459566286</v>
      </c>
      <c r="CO93">
        <v>1.05</v>
      </c>
      <c r="CP93">
        <v>76.738</v>
      </c>
      <c r="CQ93">
        <v>4.492</v>
      </c>
      <c r="CR93">
        <v>-115.8</v>
      </c>
      <c r="CS93">
        <f t="shared" si="145"/>
        <v>-11.891967835381193</v>
      </c>
      <c r="CT93">
        <v>2.2</v>
      </c>
      <c r="CU93">
        <v>3.99</v>
      </c>
      <c r="CV93">
        <v>203.4</v>
      </c>
      <c r="CW93">
        <v>356.9</v>
      </c>
      <c r="CX93">
        <f t="shared" si="146"/>
        <v>0.26847606487363196</v>
      </c>
      <c r="CY93">
        <v>2.3</v>
      </c>
      <c r="CZ93">
        <v>4.145</v>
      </c>
      <c r="DA93">
        <v>371.6</v>
      </c>
      <c r="DB93">
        <v>510.8</v>
      </c>
      <c r="DC93">
        <f t="shared" si="147"/>
        <v>0.26799404993562437</v>
      </c>
      <c r="DF93">
        <f t="shared" si="158"/>
        <v>6</v>
      </c>
      <c r="DG93">
        <f t="shared" si="159"/>
        <v>85</v>
      </c>
      <c r="DH93">
        <v>7.28</v>
      </c>
      <c r="DI93">
        <v>1.312</v>
      </c>
      <c r="DJ93">
        <v>376.1</v>
      </c>
      <c r="DK93">
        <v>50.95</v>
      </c>
      <c r="DL93">
        <f t="shared" si="148"/>
        <v>7.200033563470652</v>
      </c>
      <c r="DQ93">
        <v>-10</v>
      </c>
      <c r="DR93">
        <v>1.66</v>
      </c>
      <c r="DS93">
        <v>6.386</v>
      </c>
      <c r="DT93">
        <v>167.8</v>
      </c>
      <c r="DU93">
        <v>459.5</v>
      </c>
      <c r="DV93">
        <f t="shared" si="149"/>
        <v>-1.6347211361685032</v>
      </c>
      <c r="DW93">
        <v>1.66</v>
      </c>
      <c r="DX93">
        <v>6.394</v>
      </c>
      <c r="DY93">
        <v>183.9</v>
      </c>
      <c r="DZ93">
        <v>487.4</v>
      </c>
      <c r="EA93">
        <f t="shared" si="150"/>
        <v>-1.6391944563497696</v>
      </c>
    </row>
    <row r="94" spans="4:131" ht="12.75">
      <c r="D94">
        <f t="shared" si="163"/>
        <v>0</v>
      </c>
      <c r="E94">
        <f t="shared" si="160"/>
        <v>0</v>
      </c>
      <c r="F94">
        <f t="shared" si="161"/>
        <v>0</v>
      </c>
      <c r="G94">
        <f t="shared" si="162"/>
        <v>0</v>
      </c>
      <c r="I94" t="s">
        <v>24</v>
      </c>
      <c r="J94" t="s">
        <v>15</v>
      </c>
      <c r="K94">
        <v>600</v>
      </c>
      <c r="N94" s="1" t="s">
        <v>146</v>
      </c>
      <c r="O94">
        <v>105</v>
      </c>
      <c r="P94">
        <v>-10.19</v>
      </c>
      <c r="Q94">
        <v>100</v>
      </c>
      <c r="R94">
        <v>3.33</v>
      </c>
      <c r="S94">
        <v>487</v>
      </c>
      <c r="T94">
        <f t="shared" si="151"/>
        <v>-29.348054399798535</v>
      </c>
      <c r="U94">
        <v>-10.71</v>
      </c>
      <c r="V94">
        <v>100</v>
      </c>
      <c r="W94">
        <v>1.902</v>
      </c>
      <c r="X94">
        <v>219.4</v>
      </c>
      <c r="Y94">
        <f t="shared" si="134"/>
        <v>-28.56500671378384</v>
      </c>
      <c r="Z94">
        <v>-4.89</v>
      </c>
      <c r="AA94">
        <v>100</v>
      </c>
      <c r="AB94">
        <v>3.719</v>
      </c>
      <c r="AC94">
        <v>600.3</v>
      </c>
      <c r="AD94">
        <f t="shared" si="135"/>
        <v>-24.951122309355263</v>
      </c>
      <c r="AI94" t="e">
        <f t="shared" si="136"/>
        <v>#NUM!</v>
      </c>
      <c r="AL94" t="str">
        <f t="shared" si="152"/>
        <v>                   FM</v>
      </c>
      <c r="AM94">
        <f t="shared" si="153"/>
        <v>105</v>
      </c>
      <c r="AN94">
        <v>2.84</v>
      </c>
      <c r="AO94">
        <v>4.315</v>
      </c>
      <c r="AP94">
        <v>95.79</v>
      </c>
      <c r="AQ94">
        <v>177.5</v>
      </c>
      <c r="AR94">
        <f t="shared" si="154"/>
        <v>0.6998340724093723</v>
      </c>
      <c r="AS94">
        <v>0.05</v>
      </c>
      <c r="AT94">
        <v>14.292</v>
      </c>
      <c r="AU94">
        <v>39.26</v>
      </c>
      <c r="AV94">
        <v>278.6</v>
      </c>
      <c r="AW94">
        <f t="shared" si="137"/>
        <v>-6.06784671227467</v>
      </c>
      <c r="AX94">
        <v>4</v>
      </c>
      <c r="AY94">
        <v>6.398</v>
      </c>
      <c r="AZ94">
        <v>390.5</v>
      </c>
      <c r="BA94">
        <v>724.9</v>
      </c>
      <c r="BB94">
        <f t="shared" si="138"/>
        <v>0.6981744037378235</v>
      </c>
      <c r="BC94">
        <v>4.05</v>
      </c>
      <c r="BD94">
        <v>5.258</v>
      </c>
      <c r="BE94">
        <v>102.9</v>
      </c>
      <c r="BF94">
        <v>260.1</v>
      </c>
      <c r="BG94">
        <f t="shared" si="139"/>
        <v>1.349057580443298</v>
      </c>
      <c r="BJ94" t="str">
        <f t="shared" si="155"/>
        <v>                   FM</v>
      </c>
      <c r="BK94">
        <f t="shared" si="140"/>
        <v>105</v>
      </c>
      <c r="BP94" t="e">
        <f t="shared" si="141"/>
        <v>#NUM!</v>
      </c>
      <c r="BQ94">
        <v>2.54</v>
      </c>
      <c r="BR94">
        <v>41.298</v>
      </c>
      <c r="BS94">
        <v>7.567</v>
      </c>
      <c r="BT94">
        <v>-61.2</v>
      </c>
      <c r="BU94">
        <v>-10</v>
      </c>
      <c r="BV94">
        <v>2.67</v>
      </c>
      <c r="BW94">
        <v>65.888</v>
      </c>
      <c r="BX94">
        <v>6.964</v>
      </c>
      <c r="BY94">
        <v>218.2</v>
      </c>
      <c r="BZ94">
        <f t="shared" si="142"/>
        <v>-9.62753010720216</v>
      </c>
      <c r="CA94">
        <v>-2.03</v>
      </c>
      <c r="CB94">
        <v>100</v>
      </c>
      <c r="CC94">
        <v>1.539</v>
      </c>
      <c r="CD94">
        <v>2.262</v>
      </c>
      <c r="CE94">
        <f t="shared" si="143"/>
        <v>-18.952915528602652</v>
      </c>
      <c r="CH94" t="str">
        <f t="shared" si="156"/>
        <v>                   FM</v>
      </c>
      <c r="CI94">
        <f t="shared" si="157"/>
        <v>105</v>
      </c>
      <c r="CJ94">
        <v>-11.02</v>
      </c>
      <c r="CK94">
        <v>100</v>
      </c>
      <c r="CL94">
        <v>0.6377</v>
      </c>
      <c r="CM94">
        <v>-14.08</v>
      </c>
      <c r="CN94">
        <f t="shared" si="144"/>
        <v>-31.752407570834002</v>
      </c>
      <c r="CO94">
        <v>1.27</v>
      </c>
      <c r="CP94">
        <v>37.387</v>
      </c>
      <c r="CQ94">
        <v>8.025</v>
      </c>
      <c r="CR94">
        <v>3.471</v>
      </c>
      <c r="CS94">
        <f t="shared" si="145"/>
        <v>-8.666007888289018</v>
      </c>
      <c r="CX94" t="e">
        <f t="shared" si="146"/>
        <v>#NUM!</v>
      </c>
      <c r="CY94">
        <v>2.69</v>
      </c>
      <c r="CZ94">
        <v>5.327</v>
      </c>
      <c r="DA94">
        <v>929.9</v>
      </c>
      <c r="DB94">
        <v>-764</v>
      </c>
      <c r="DC94">
        <f t="shared" si="147"/>
        <v>-0.04846301117818852</v>
      </c>
      <c r="DF94" t="str">
        <f t="shared" si="158"/>
        <v>                   FM</v>
      </c>
      <c r="DG94">
        <f t="shared" si="159"/>
        <v>105</v>
      </c>
      <c r="DH94">
        <v>6.48</v>
      </c>
      <c r="DI94">
        <v>4.572</v>
      </c>
      <c r="DJ94">
        <v>109.4</v>
      </c>
      <c r="DK94">
        <v>-235.1</v>
      </c>
      <c r="DL94">
        <f t="shared" si="148"/>
        <v>4.181267479994948</v>
      </c>
      <c r="DQ94">
        <v>-10</v>
      </c>
      <c r="DV94" t="e">
        <f t="shared" si="149"/>
        <v>#NUM!</v>
      </c>
      <c r="DW94">
        <v>1.66</v>
      </c>
      <c r="DX94">
        <v>7.408</v>
      </c>
      <c r="DY94">
        <v>1418</v>
      </c>
      <c r="DZ94">
        <v>-1052</v>
      </c>
      <c r="EA94">
        <f t="shared" si="150"/>
        <v>-2.114789660885756</v>
      </c>
    </row>
    <row r="95" spans="4:131" ht="12.75">
      <c r="D95">
        <f t="shared" si="163"/>
        <v>3.33</v>
      </c>
      <c r="E95">
        <f t="shared" si="160"/>
        <v>2.291</v>
      </c>
      <c r="F95">
        <f t="shared" si="161"/>
        <v>131.1</v>
      </c>
      <c r="G95">
        <f t="shared" si="162"/>
        <v>10.25</v>
      </c>
      <c r="I95" t="s">
        <v>23</v>
      </c>
      <c r="J95" t="s">
        <v>16</v>
      </c>
      <c r="K95">
        <v>330</v>
      </c>
      <c r="N95">
        <v>7</v>
      </c>
      <c r="O95">
        <v>177</v>
      </c>
      <c r="P95">
        <v>2.19</v>
      </c>
      <c r="Q95">
        <v>2.922</v>
      </c>
      <c r="R95">
        <v>334.1</v>
      </c>
      <c r="S95">
        <v>-354.4</v>
      </c>
      <c r="T95">
        <f t="shared" si="151"/>
        <v>0.9968530175808099</v>
      </c>
      <c r="U95">
        <v>-0.66</v>
      </c>
      <c r="V95">
        <v>100</v>
      </c>
      <c r="W95">
        <v>114.5</v>
      </c>
      <c r="X95">
        <v>1920</v>
      </c>
      <c r="Y95">
        <f t="shared" si="134"/>
        <v>-15.143991577504389</v>
      </c>
      <c r="Z95">
        <v>2.31</v>
      </c>
      <c r="AA95">
        <v>15.373</v>
      </c>
      <c r="AB95">
        <v>36.78</v>
      </c>
      <c r="AC95">
        <v>281.1</v>
      </c>
      <c r="AD95">
        <f t="shared" si="135"/>
        <v>-4.084978149531761</v>
      </c>
      <c r="AI95" t="e">
        <f t="shared" si="136"/>
        <v>#NUM!</v>
      </c>
      <c r="AL95">
        <f t="shared" si="152"/>
        <v>7</v>
      </c>
      <c r="AM95">
        <f t="shared" si="153"/>
        <v>177</v>
      </c>
      <c r="AN95">
        <v>7.24</v>
      </c>
      <c r="AO95">
        <v>1.866</v>
      </c>
      <c r="AP95">
        <v>190.3</v>
      </c>
      <c r="AQ95">
        <v>-104.4</v>
      </c>
      <c r="AR95">
        <f t="shared" si="154"/>
        <v>6.824388655428213</v>
      </c>
      <c r="AS95">
        <v>8.97</v>
      </c>
      <c r="AT95">
        <v>1.602</v>
      </c>
      <c r="AU95">
        <v>318.2</v>
      </c>
      <c r="AV95">
        <v>145.8</v>
      </c>
      <c r="AW95">
        <f t="shared" si="137"/>
        <v>8.731144368128898</v>
      </c>
      <c r="AX95">
        <v>10.2</v>
      </c>
      <c r="AY95">
        <v>1.373</v>
      </c>
      <c r="AZ95">
        <v>251.4</v>
      </c>
      <c r="BA95">
        <v>-72.67</v>
      </c>
      <c r="BB95">
        <f t="shared" si="138"/>
        <v>10.091344618089519</v>
      </c>
      <c r="BC95">
        <v>11.06</v>
      </c>
      <c r="BD95">
        <v>1.32</v>
      </c>
      <c r="BE95">
        <v>259.1</v>
      </c>
      <c r="BF95">
        <v>-66.03</v>
      </c>
      <c r="BG95">
        <f t="shared" si="139"/>
        <v>10.976541061710153</v>
      </c>
      <c r="BJ95">
        <f t="shared" si="155"/>
        <v>7</v>
      </c>
      <c r="BK95">
        <f t="shared" si="140"/>
        <v>177</v>
      </c>
      <c r="BP95" t="e">
        <f t="shared" si="141"/>
        <v>#NUM!</v>
      </c>
      <c r="BQ95">
        <v>10</v>
      </c>
      <c r="BR95">
        <v>4.447</v>
      </c>
      <c r="BS95">
        <v>132.1</v>
      </c>
      <c r="BT95">
        <v>-278.8</v>
      </c>
      <c r="BU95">
        <v>-10</v>
      </c>
      <c r="BV95">
        <v>5.49</v>
      </c>
      <c r="BW95">
        <v>1.276</v>
      </c>
      <c r="BX95">
        <v>382.7</v>
      </c>
      <c r="BY95">
        <v>0.1669</v>
      </c>
      <c r="BZ95">
        <f t="shared" si="142"/>
        <v>5.425798766128052</v>
      </c>
      <c r="CA95">
        <v>-2.18</v>
      </c>
      <c r="CB95">
        <v>92.259</v>
      </c>
      <c r="CC95">
        <v>7.776</v>
      </c>
      <c r="CD95">
        <v>353.8</v>
      </c>
      <c r="CE95">
        <f t="shared" si="143"/>
        <v>-15.902887310729403</v>
      </c>
      <c r="CH95">
        <f t="shared" si="156"/>
        <v>7</v>
      </c>
      <c r="CI95">
        <f t="shared" si="157"/>
        <v>177</v>
      </c>
      <c r="CJ95">
        <v>-7.37</v>
      </c>
      <c r="CK95">
        <v>89.644</v>
      </c>
      <c r="CL95">
        <v>10.83</v>
      </c>
      <c r="CM95">
        <v>448.5</v>
      </c>
      <c r="CN95">
        <f t="shared" si="144"/>
        <v>-20.970676487519192</v>
      </c>
      <c r="CO95">
        <v>1.66</v>
      </c>
      <c r="CP95">
        <v>14.14</v>
      </c>
      <c r="CQ95">
        <v>86.48</v>
      </c>
      <c r="CR95">
        <v>520.8</v>
      </c>
      <c r="CS95">
        <f t="shared" si="145"/>
        <v>-4.417717532111934</v>
      </c>
      <c r="CT95">
        <v>4.81</v>
      </c>
      <c r="CU95">
        <v>6.481</v>
      </c>
      <c r="CV95">
        <v>46.72</v>
      </c>
      <c r="CW95">
        <v>28.66</v>
      </c>
      <c r="CX95">
        <f t="shared" si="146"/>
        <v>1.4676896489819313</v>
      </c>
      <c r="CY95">
        <v>4.8</v>
      </c>
      <c r="CZ95">
        <v>6.6</v>
      </c>
      <c r="DA95">
        <v>45.5</v>
      </c>
      <c r="DB95">
        <v>-8.697</v>
      </c>
      <c r="DC95">
        <f t="shared" si="147"/>
        <v>1.4002143991730271</v>
      </c>
      <c r="DF95">
        <f t="shared" si="158"/>
        <v>7</v>
      </c>
      <c r="DG95">
        <f t="shared" si="159"/>
        <v>177</v>
      </c>
      <c r="DH95">
        <v>13.49</v>
      </c>
      <c r="DI95">
        <v>2.309</v>
      </c>
      <c r="DJ95">
        <v>623.6</v>
      </c>
      <c r="DK95">
        <v>184.7</v>
      </c>
      <c r="DL95">
        <f t="shared" si="148"/>
        <v>12.750897816656273</v>
      </c>
      <c r="DQ95">
        <v>-10</v>
      </c>
      <c r="DR95">
        <v>1.64</v>
      </c>
      <c r="DS95">
        <v>6.125</v>
      </c>
      <c r="DT95">
        <v>334.9</v>
      </c>
      <c r="DU95">
        <v>-655.5</v>
      </c>
      <c r="DV95">
        <f t="shared" si="149"/>
        <v>-1.5243298563680205</v>
      </c>
      <c r="DW95">
        <v>0.33</v>
      </c>
      <c r="DX95">
        <v>5.597</v>
      </c>
      <c r="DY95">
        <v>53.61</v>
      </c>
      <c r="DZ95">
        <v>-3.917</v>
      </c>
      <c r="EA95">
        <f t="shared" si="150"/>
        <v>-2.5567530955005964</v>
      </c>
    </row>
    <row r="96" spans="4:131" ht="12.75">
      <c r="D96">
        <f t="shared" si="163"/>
        <v>7.58</v>
      </c>
      <c r="E96">
        <f t="shared" si="160"/>
        <v>1.415</v>
      </c>
      <c r="F96">
        <f t="shared" si="161"/>
        <v>257.4</v>
      </c>
      <c r="G96">
        <f t="shared" si="162"/>
        <v>-87.08</v>
      </c>
      <c r="I96" t="s">
        <v>22</v>
      </c>
      <c r="J96" t="s">
        <v>17</v>
      </c>
      <c r="K96">
        <v>375</v>
      </c>
      <c r="N96">
        <v>8</v>
      </c>
      <c r="O96">
        <v>183</v>
      </c>
      <c r="P96">
        <v>5.26</v>
      </c>
      <c r="Q96">
        <v>19.621</v>
      </c>
      <c r="R96">
        <v>39.79</v>
      </c>
      <c r="S96">
        <v>-378.5</v>
      </c>
      <c r="T96">
        <f t="shared" si="151"/>
        <v>-2.0787396814987895</v>
      </c>
      <c r="U96">
        <v>-0.44</v>
      </c>
      <c r="V96">
        <v>83.856</v>
      </c>
      <c r="W96">
        <v>584.3</v>
      </c>
      <c r="X96">
        <v>3778</v>
      </c>
      <c r="Y96">
        <f t="shared" si="134"/>
        <v>-13.758714302978682</v>
      </c>
      <c r="Z96">
        <v>3.98</v>
      </c>
      <c r="AA96">
        <v>19.587</v>
      </c>
      <c r="AB96">
        <v>59</v>
      </c>
      <c r="AC96">
        <v>504.1</v>
      </c>
      <c r="AD96">
        <f t="shared" si="135"/>
        <v>-3.351630329691029</v>
      </c>
      <c r="AI96" t="e">
        <f t="shared" si="136"/>
        <v>#NUM!</v>
      </c>
      <c r="AL96">
        <f t="shared" si="152"/>
        <v>8</v>
      </c>
      <c r="AM96">
        <f t="shared" si="153"/>
        <v>183</v>
      </c>
      <c r="AN96">
        <v>7.72</v>
      </c>
      <c r="AO96">
        <v>1.461</v>
      </c>
      <c r="AP96">
        <v>214.5</v>
      </c>
      <c r="AQ96">
        <v>-45.44</v>
      </c>
      <c r="AR96">
        <f t="shared" si="154"/>
        <v>7.564633430125805</v>
      </c>
      <c r="AS96">
        <v>8.69</v>
      </c>
      <c r="AT96">
        <v>1.314</v>
      </c>
      <c r="AU96">
        <v>385.5</v>
      </c>
      <c r="AV96">
        <v>-36.94</v>
      </c>
      <c r="AW96">
        <f t="shared" si="137"/>
        <v>8.609313981101922</v>
      </c>
      <c r="AX96">
        <v>9.38</v>
      </c>
      <c r="AY96">
        <v>1.323</v>
      </c>
      <c r="AZ96">
        <v>249.2</v>
      </c>
      <c r="BA96">
        <v>-57.49</v>
      </c>
      <c r="BB96">
        <f t="shared" si="138"/>
        <v>9.295351974471536</v>
      </c>
      <c r="BC96">
        <v>10.45</v>
      </c>
      <c r="BD96">
        <v>1.332</v>
      </c>
      <c r="BE96">
        <v>305.3</v>
      </c>
      <c r="BF96">
        <v>-86.81</v>
      </c>
      <c r="BG96">
        <f t="shared" si="139"/>
        <v>10.361246326965313</v>
      </c>
      <c r="BJ96">
        <f t="shared" si="155"/>
        <v>8</v>
      </c>
      <c r="BK96">
        <f t="shared" si="140"/>
        <v>183</v>
      </c>
      <c r="BP96" t="e">
        <f t="shared" si="141"/>
        <v>#NUM!</v>
      </c>
      <c r="BQ96">
        <v>10.33</v>
      </c>
      <c r="BR96">
        <v>4.68</v>
      </c>
      <c r="BS96">
        <v>103.7</v>
      </c>
      <c r="BT96">
        <v>-227</v>
      </c>
      <c r="BU96">
        <v>-10</v>
      </c>
      <c r="BV96">
        <v>5.53</v>
      </c>
      <c r="BW96">
        <v>1.616</v>
      </c>
      <c r="BX96">
        <v>342.3</v>
      </c>
      <c r="BY96">
        <v>-149.3</v>
      </c>
      <c r="BZ96">
        <f t="shared" si="142"/>
        <v>5.282588778387841</v>
      </c>
      <c r="CA96">
        <v>-2.67</v>
      </c>
      <c r="CB96">
        <v>92.386</v>
      </c>
      <c r="CC96">
        <v>9.107</v>
      </c>
      <c r="CD96">
        <v>402.9</v>
      </c>
      <c r="CE96">
        <f t="shared" si="143"/>
        <v>-16.398535803308953</v>
      </c>
      <c r="CH96">
        <f t="shared" si="156"/>
        <v>8</v>
      </c>
      <c r="CI96">
        <f t="shared" si="157"/>
        <v>183</v>
      </c>
      <c r="CJ96">
        <v>-7.16</v>
      </c>
      <c r="CK96">
        <v>81.413</v>
      </c>
      <c r="CL96">
        <v>16.65</v>
      </c>
      <c r="CM96">
        <v>562.5</v>
      </c>
      <c r="CN96">
        <f t="shared" si="144"/>
        <v>-20.352003681065636</v>
      </c>
      <c r="CO96">
        <v>1.68</v>
      </c>
      <c r="CP96">
        <v>13.532</v>
      </c>
      <c r="CQ96">
        <v>112.2</v>
      </c>
      <c r="CR96">
        <v>596.3</v>
      </c>
      <c r="CS96">
        <f t="shared" si="145"/>
        <v>-4.233841792409906</v>
      </c>
      <c r="CT96">
        <v>4.78</v>
      </c>
      <c r="CU96">
        <v>6.389</v>
      </c>
      <c r="CV96">
        <v>48.44</v>
      </c>
      <c r="CW96">
        <v>52.6</v>
      </c>
      <c r="CX96">
        <f t="shared" si="146"/>
        <v>1.4834353993705625</v>
      </c>
      <c r="CY96">
        <v>4.81</v>
      </c>
      <c r="CZ96">
        <v>6.46</v>
      </c>
      <c r="DA96">
        <v>47.22</v>
      </c>
      <c r="DB96">
        <v>38.38</v>
      </c>
      <c r="DC96">
        <f t="shared" si="147"/>
        <v>1.4782370303363797</v>
      </c>
      <c r="DF96">
        <f t="shared" si="158"/>
        <v>8</v>
      </c>
      <c r="DG96">
        <f t="shared" si="159"/>
        <v>183</v>
      </c>
      <c r="DH96">
        <v>13.04</v>
      </c>
      <c r="DI96">
        <v>2.933</v>
      </c>
      <c r="DJ96">
        <v>794.1</v>
      </c>
      <c r="DK96">
        <v>243.4</v>
      </c>
      <c r="DL96">
        <f t="shared" si="148"/>
        <v>11.839636457759662</v>
      </c>
      <c r="DQ96">
        <v>-10</v>
      </c>
      <c r="DR96">
        <v>1.63</v>
      </c>
      <c r="DS96">
        <v>6.035</v>
      </c>
      <c r="DT96">
        <v>271.4</v>
      </c>
      <c r="DU96">
        <v>-584.1</v>
      </c>
      <c r="DV96">
        <f t="shared" si="149"/>
        <v>-1.4877127427328674</v>
      </c>
      <c r="DW96">
        <v>0.01</v>
      </c>
      <c r="DX96">
        <v>5.25</v>
      </c>
      <c r="DY96">
        <v>58.2</v>
      </c>
      <c r="DZ96">
        <v>39.98</v>
      </c>
      <c r="EA96">
        <f t="shared" si="150"/>
        <v>-2.685237775072715</v>
      </c>
    </row>
    <row r="97" spans="4:131" ht="12.75">
      <c r="D97">
        <f t="shared" si="163"/>
        <v>10.6</v>
      </c>
      <c r="E97">
        <f t="shared" si="160"/>
        <v>2.572</v>
      </c>
      <c r="F97">
        <f t="shared" si="161"/>
        <v>129.3</v>
      </c>
      <c r="G97">
        <f t="shared" si="162"/>
        <v>-90.26</v>
      </c>
      <c r="I97" t="s">
        <v>21</v>
      </c>
      <c r="J97" t="s">
        <v>18</v>
      </c>
      <c r="K97">
        <v>450</v>
      </c>
      <c r="N97">
        <v>9</v>
      </c>
      <c r="O97">
        <v>189</v>
      </c>
      <c r="P97">
        <v>8.68</v>
      </c>
      <c r="Q97">
        <v>6.552</v>
      </c>
      <c r="R97">
        <v>60.17</v>
      </c>
      <c r="S97">
        <v>-165.5</v>
      </c>
      <c r="T97">
        <f t="shared" si="151"/>
        <v>5.303500237779835</v>
      </c>
      <c r="U97">
        <v>-0.08</v>
      </c>
      <c r="V97">
        <v>58.517</v>
      </c>
      <c r="W97">
        <v>12280</v>
      </c>
      <c r="X97">
        <v>-8048</v>
      </c>
      <c r="Y97">
        <f t="shared" si="134"/>
        <v>-11.879772533591195</v>
      </c>
      <c r="Z97">
        <v>4.42</v>
      </c>
      <c r="AA97">
        <v>12.835</v>
      </c>
      <c r="AB97">
        <v>165.3</v>
      </c>
      <c r="AC97">
        <v>723.1</v>
      </c>
      <c r="AD97">
        <f t="shared" si="135"/>
        <v>-1.2941224827747781</v>
      </c>
      <c r="AI97" t="e">
        <f t="shared" si="136"/>
        <v>#NUM!</v>
      </c>
      <c r="AL97">
        <f t="shared" si="152"/>
        <v>9</v>
      </c>
      <c r="AM97">
        <f t="shared" si="153"/>
        <v>189</v>
      </c>
      <c r="AN97">
        <v>7.87</v>
      </c>
      <c r="AO97">
        <v>1.274</v>
      </c>
      <c r="AP97">
        <v>247.6</v>
      </c>
      <c r="AQ97">
        <v>-40.59</v>
      </c>
      <c r="AR97">
        <f t="shared" si="154"/>
        <v>7.806254007426101</v>
      </c>
      <c r="AS97">
        <v>8.31</v>
      </c>
      <c r="AT97">
        <v>2.244</v>
      </c>
      <c r="AU97">
        <v>155</v>
      </c>
      <c r="AV97">
        <v>-105.2</v>
      </c>
      <c r="AW97">
        <f t="shared" si="137"/>
        <v>7.618731293827388</v>
      </c>
      <c r="AX97">
        <v>8.76</v>
      </c>
      <c r="AY97">
        <v>1.342</v>
      </c>
      <c r="AZ97">
        <v>241.4</v>
      </c>
      <c r="BA97">
        <v>-53.69</v>
      </c>
      <c r="BB97">
        <f t="shared" si="138"/>
        <v>8.666318243631139</v>
      </c>
      <c r="BC97">
        <v>9.13</v>
      </c>
      <c r="BD97">
        <v>1.435</v>
      </c>
      <c r="BE97">
        <v>275.8</v>
      </c>
      <c r="BF97">
        <v>-101.5</v>
      </c>
      <c r="BG97">
        <f t="shared" si="139"/>
        <v>8.989426042545434</v>
      </c>
      <c r="BJ97">
        <f t="shared" si="155"/>
        <v>9</v>
      </c>
      <c r="BK97">
        <f t="shared" si="140"/>
        <v>189</v>
      </c>
      <c r="BP97" t="e">
        <f t="shared" si="141"/>
        <v>#NUM!</v>
      </c>
      <c r="BQ97">
        <v>10.72</v>
      </c>
      <c r="BR97">
        <v>4.875</v>
      </c>
      <c r="BS97">
        <v>89.12</v>
      </c>
      <c r="BT97">
        <v>-194.6</v>
      </c>
      <c r="BU97">
        <v>-10</v>
      </c>
      <c r="BV97">
        <v>5.59</v>
      </c>
      <c r="BW97">
        <v>1.913</v>
      </c>
      <c r="BX97">
        <v>220.5</v>
      </c>
      <c r="BY97">
        <v>-150</v>
      </c>
      <c r="BZ97">
        <f t="shared" si="142"/>
        <v>5.1409975706615905</v>
      </c>
      <c r="CA97">
        <v>-3.23</v>
      </c>
      <c r="CB97">
        <v>93.906</v>
      </c>
      <c r="CC97">
        <v>10.72</v>
      </c>
      <c r="CD97">
        <v>460.2</v>
      </c>
      <c r="CE97">
        <f t="shared" si="143"/>
        <v>-17.02641101454733</v>
      </c>
      <c r="CH97">
        <f t="shared" si="156"/>
        <v>9</v>
      </c>
      <c r="CI97">
        <f t="shared" si="157"/>
        <v>189</v>
      </c>
      <c r="CJ97">
        <v>-6.98</v>
      </c>
      <c r="CK97">
        <v>74.677</v>
      </c>
      <c r="CL97">
        <v>28.12</v>
      </c>
      <c r="CM97">
        <v>734.4</v>
      </c>
      <c r="CN97">
        <f t="shared" si="144"/>
        <v>-19.80711809079819</v>
      </c>
      <c r="CO97">
        <v>1.7</v>
      </c>
      <c r="CP97">
        <v>12.949</v>
      </c>
      <c r="CQ97">
        <v>148.5</v>
      </c>
      <c r="CR97">
        <v>684.3</v>
      </c>
      <c r="CS97">
        <f t="shared" si="145"/>
        <v>-4.04790166320112</v>
      </c>
      <c r="CT97">
        <v>4.79</v>
      </c>
      <c r="CU97">
        <v>6.398</v>
      </c>
      <c r="CV97">
        <v>48.81</v>
      </c>
      <c r="CW97">
        <v>59.93</v>
      </c>
      <c r="CX97">
        <f t="shared" si="146"/>
        <v>1.4887757352883506</v>
      </c>
      <c r="CY97">
        <v>4.67</v>
      </c>
      <c r="CZ97">
        <v>6.212</v>
      </c>
      <c r="DA97">
        <v>52.97</v>
      </c>
      <c r="DB97">
        <v>92.01</v>
      </c>
      <c r="DC97">
        <f t="shared" si="147"/>
        <v>1.4618439022565992</v>
      </c>
      <c r="DF97">
        <f t="shared" si="158"/>
        <v>9</v>
      </c>
      <c r="DG97">
        <f t="shared" si="159"/>
        <v>189</v>
      </c>
      <c r="DH97">
        <v>12.69</v>
      </c>
      <c r="DI97">
        <v>3.752</v>
      </c>
      <c r="DJ97">
        <v>1119</v>
      </c>
      <c r="DK97">
        <v>84.39</v>
      </c>
      <c r="DL97">
        <f t="shared" si="148"/>
        <v>10.915132152885235</v>
      </c>
      <c r="DQ97">
        <v>-10</v>
      </c>
      <c r="DR97">
        <v>1.62</v>
      </c>
      <c r="DS97">
        <v>5.939</v>
      </c>
      <c r="DT97">
        <v>208.6</v>
      </c>
      <c r="DU97">
        <v>-498.8</v>
      </c>
      <c r="DV97">
        <f t="shared" si="149"/>
        <v>-1.4491944442111002</v>
      </c>
      <c r="DW97">
        <v>-0.36</v>
      </c>
      <c r="DX97">
        <v>4.927</v>
      </c>
      <c r="DY97">
        <v>66.36</v>
      </c>
      <c r="DZ97">
        <v>87.93</v>
      </c>
      <c r="EA97">
        <f t="shared" si="150"/>
        <v>-2.870518563309792</v>
      </c>
    </row>
    <row r="98" spans="4:131" ht="12.75">
      <c r="D98">
        <f t="shared" si="163"/>
        <v>12.17</v>
      </c>
      <c r="E98">
        <f t="shared" si="160"/>
        <v>3.18</v>
      </c>
      <c r="F98">
        <f t="shared" si="161"/>
        <v>94.69</v>
      </c>
      <c r="G98">
        <f t="shared" si="162"/>
        <v>-17.67</v>
      </c>
      <c r="I98" t="s">
        <v>19</v>
      </c>
      <c r="J98" t="s">
        <v>20</v>
      </c>
      <c r="K98">
        <v>93.75</v>
      </c>
      <c r="N98">
        <v>10</v>
      </c>
      <c r="O98">
        <v>195</v>
      </c>
      <c r="P98">
        <v>8.58</v>
      </c>
      <c r="Q98">
        <v>1.842</v>
      </c>
      <c r="R98">
        <v>162.9</v>
      </c>
      <c r="S98">
        <v>2.486</v>
      </c>
      <c r="T98">
        <f t="shared" si="151"/>
        <v>8.181154429771764</v>
      </c>
      <c r="U98">
        <v>-0.38</v>
      </c>
      <c r="V98">
        <v>30.149</v>
      </c>
      <c r="W98">
        <v>719.1</v>
      </c>
      <c r="X98">
        <v>-2430</v>
      </c>
      <c r="Y98">
        <f t="shared" si="134"/>
        <v>-9.436057040061481</v>
      </c>
      <c r="Z98">
        <v>2.82</v>
      </c>
      <c r="AA98">
        <v>19.09</v>
      </c>
      <c r="AB98">
        <v>149.2</v>
      </c>
      <c r="AC98">
        <v>862.8</v>
      </c>
      <c r="AD98">
        <f t="shared" si="135"/>
        <v>-4.410349307898157</v>
      </c>
      <c r="AI98" t="e">
        <f t="shared" si="136"/>
        <v>#NUM!</v>
      </c>
      <c r="AL98">
        <f t="shared" si="152"/>
        <v>10</v>
      </c>
      <c r="AM98">
        <f t="shared" si="153"/>
        <v>195</v>
      </c>
      <c r="AN98">
        <v>7.89</v>
      </c>
      <c r="AO98">
        <v>1.344</v>
      </c>
      <c r="AP98">
        <v>255.2</v>
      </c>
      <c r="AQ98">
        <v>-68.83</v>
      </c>
      <c r="AR98">
        <f t="shared" si="154"/>
        <v>7.795389345699434</v>
      </c>
      <c r="AS98">
        <v>8.61</v>
      </c>
      <c r="AT98">
        <v>2.41</v>
      </c>
      <c r="AU98">
        <v>140.2</v>
      </c>
      <c r="AV98">
        <v>95.79</v>
      </c>
      <c r="AW98">
        <f t="shared" si="137"/>
        <v>7.795364290283318</v>
      </c>
      <c r="AX98">
        <v>8.03</v>
      </c>
      <c r="AY98">
        <v>1.437</v>
      </c>
      <c r="AZ98">
        <v>220.2</v>
      </c>
      <c r="BA98">
        <v>-49.33</v>
      </c>
      <c r="BB98">
        <f t="shared" si="138"/>
        <v>7.887699171909356</v>
      </c>
      <c r="BC98">
        <v>8.61</v>
      </c>
      <c r="BD98">
        <v>1.501</v>
      </c>
      <c r="BE98">
        <v>249.9</v>
      </c>
      <c r="BF98">
        <v>-100.1</v>
      </c>
      <c r="BG98">
        <f t="shared" si="139"/>
        <v>8.432225475164355</v>
      </c>
      <c r="BJ98">
        <f t="shared" si="155"/>
        <v>10</v>
      </c>
      <c r="BK98">
        <f t="shared" si="140"/>
        <v>195</v>
      </c>
      <c r="BP98" t="e">
        <f t="shared" si="141"/>
        <v>#NUM!</v>
      </c>
      <c r="BQ98">
        <v>11.27</v>
      </c>
      <c r="BR98">
        <v>5.117</v>
      </c>
      <c r="BS98">
        <v>80.44</v>
      </c>
      <c r="BT98">
        <v>-178.1</v>
      </c>
      <c r="BU98">
        <v>-10</v>
      </c>
      <c r="BV98">
        <v>5.58</v>
      </c>
      <c r="BW98">
        <v>1.984</v>
      </c>
      <c r="BX98">
        <v>169.9</v>
      </c>
      <c r="BY98">
        <v>-89.1</v>
      </c>
      <c r="BZ98">
        <f t="shared" si="142"/>
        <v>5.080233568050176</v>
      </c>
      <c r="CA98">
        <v>-3.76</v>
      </c>
      <c r="CB98">
        <v>96.946</v>
      </c>
      <c r="CC98">
        <v>12.71</v>
      </c>
      <c r="CD98">
        <v>528.8</v>
      </c>
      <c r="CE98">
        <f t="shared" si="143"/>
        <v>-17.694946433050273</v>
      </c>
      <c r="CH98">
        <f t="shared" si="156"/>
        <v>10</v>
      </c>
      <c r="CI98">
        <f t="shared" si="157"/>
        <v>195</v>
      </c>
      <c r="CJ98">
        <v>-6.84</v>
      </c>
      <c r="CK98">
        <v>69.294</v>
      </c>
      <c r="CL98">
        <v>55.54</v>
      </c>
      <c r="CM98">
        <v>1030</v>
      </c>
      <c r="CN98">
        <f t="shared" si="144"/>
        <v>-19.347765255713043</v>
      </c>
      <c r="CO98">
        <v>1.72</v>
      </c>
      <c r="CP98">
        <v>12.385</v>
      </c>
      <c r="CQ98">
        <v>201</v>
      </c>
      <c r="CR98">
        <v>788.3</v>
      </c>
      <c r="CS98">
        <f t="shared" si="145"/>
        <v>-3.863472592714454</v>
      </c>
      <c r="CT98">
        <v>4.8</v>
      </c>
      <c r="CU98">
        <v>6.409</v>
      </c>
      <c r="CV98">
        <v>49.04</v>
      </c>
      <c r="CW98">
        <v>64.61</v>
      </c>
      <c r="CX98">
        <f t="shared" si="146"/>
        <v>1.4934953418900325</v>
      </c>
      <c r="CY98">
        <v>4.28</v>
      </c>
      <c r="CZ98">
        <v>5.835</v>
      </c>
      <c r="DA98">
        <v>65.98</v>
      </c>
      <c r="DB98">
        <v>156.6</v>
      </c>
      <c r="DC98">
        <f t="shared" si="147"/>
        <v>1.2666042043734929</v>
      </c>
      <c r="DF98">
        <f t="shared" si="158"/>
        <v>10</v>
      </c>
      <c r="DG98">
        <f t="shared" si="159"/>
        <v>195</v>
      </c>
      <c r="DH98">
        <v>12.47</v>
      </c>
      <c r="DI98">
        <v>4.367</v>
      </c>
      <c r="DJ98">
        <v>1057</v>
      </c>
      <c r="DK98">
        <v>-500.3</v>
      </c>
      <c r="DL98">
        <f t="shared" si="148"/>
        <v>10.297466446338685</v>
      </c>
      <c r="DQ98">
        <v>-10</v>
      </c>
      <c r="DR98">
        <v>1.6</v>
      </c>
      <c r="DS98">
        <v>5.838</v>
      </c>
      <c r="DT98">
        <v>168.1</v>
      </c>
      <c r="DU98">
        <v>-429.9</v>
      </c>
      <c r="DV98">
        <f t="shared" si="149"/>
        <v>-1.4155889183593526</v>
      </c>
      <c r="DW98">
        <v>-0.8</v>
      </c>
      <c r="DX98">
        <v>4.637</v>
      </c>
      <c r="DY98">
        <v>80.21</v>
      </c>
      <c r="DZ98">
        <v>142.6</v>
      </c>
      <c r="EA98">
        <f t="shared" si="150"/>
        <v>-3.1379615517477832</v>
      </c>
    </row>
    <row r="99" spans="4:131" ht="12.75">
      <c r="D99">
        <f t="shared" si="163"/>
        <v>13.08</v>
      </c>
      <c r="E99">
        <f t="shared" si="160"/>
        <v>3.349</v>
      </c>
      <c r="F99">
        <f t="shared" si="161"/>
        <v>92.07</v>
      </c>
      <c r="G99">
        <f t="shared" si="162"/>
        <v>47.76</v>
      </c>
      <c r="I99" t="s">
        <v>29</v>
      </c>
      <c r="J99" t="s">
        <v>27</v>
      </c>
      <c r="K99">
        <v>112.5</v>
      </c>
      <c r="N99">
        <v>11</v>
      </c>
      <c r="O99">
        <v>201</v>
      </c>
      <c r="P99">
        <v>7.01</v>
      </c>
      <c r="Q99">
        <v>1.69</v>
      </c>
      <c r="R99">
        <v>282.5</v>
      </c>
      <c r="S99">
        <v>-153.6</v>
      </c>
      <c r="T99">
        <f t="shared" si="151"/>
        <v>6.714136754227906</v>
      </c>
      <c r="U99">
        <v>1.49</v>
      </c>
      <c r="V99">
        <v>21.148</v>
      </c>
      <c r="W99">
        <v>207.6</v>
      </c>
      <c r="X99">
        <v>-1090</v>
      </c>
      <c r="Y99">
        <f t="shared" si="134"/>
        <v>-6.146869368020004</v>
      </c>
      <c r="Z99">
        <v>4.92</v>
      </c>
      <c r="AA99">
        <v>37.019</v>
      </c>
      <c r="AB99">
        <v>154.3</v>
      </c>
      <c r="AC99">
        <v>1265</v>
      </c>
      <c r="AD99">
        <f t="shared" si="135"/>
        <v>-4.973180766787371</v>
      </c>
      <c r="AI99" t="e">
        <f t="shared" si="136"/>
        <v>#NUM!</v>
      </c>
      <c r="AL99">
        <f t="shared" si="152"/>
        <v>11</v>
      </c>
      <c r="AM99">
        <f t="shared" si="153"/>
        <v>201</v>
      </c>
      <c r="AN99">
        <v>7.89</v>
      </c>
      <c r="AO99">
        <v>1.567</v>
      </c>
      <c r="AP99">
        <v>228</v>
      </c>
      <c r="AQ99">
        <v>-94.03</v>
      </c>
      <c r="AR99">
        <f t="shared" si="154"/>
        <v>7.672884936563911</v>
      </c>
      <c r="AS99">
        <v>8.3</v>
      </c>
      <c r="AT99">
        <v>1.685</v>
      </c>
      <c r="AU99">
        <v>202.5</v>
      </c>
      <c r="AV99">
        <v>86.13</v>
      </c>
      <c r="AW99">
        <f t="shared" si="137"/>
        <v>8.007588443470533</v>
      </c>
      <c r="AX99">
        <v>7.29</v>
      </c>
      <c r="AY99">
        <v>1.528</v>
      </c>
      <c r="AZ99">
        <v>198.4</v>
      </c>
      <c r="BA99">
        <v>-22.81</v>
      </c>
      <c r="BB99">
        <f t="shared" si="138"/>
        <v>7.096581385011514</v>
      </c>
      <c r="BC99">
        <v>7.65</v>
      </c>
      <c r="BD99">
        <v>1.459</v>
      </c>
      <c r="BE99">
        <v>232.8</v>
      </c>
      <c r="BF99">
        <v>-74.57</v>
      </c>
      <c r="BG99">
        <f t="shared" si="139"/>
        <v>7.496108868056679</v>
      </c>
      <c r="BJ99">
        <f t="shared" si="155"/>
        <v>11</v>
      </c>
      <c r="BK99">
        <f t="shared" si="140"/>
        <v>201</v>
      </c>
      <c r="BP99" t="e">
        <f t="shared" si="141"/>
        <v>#NUM!</v>
      </c>
      <c r="BQ99">
        <v>12.15</v>
      </c>
      <c r="BR99">
        <v>6.814</v>
      </c>
      <c r="BS99">
        <v>58.97</v>
      </c>
      <c r="BT99">
        <v>-172.2</v>
      </c>
      <c r="BU99">
        <v>-10</v>
      </c>
      <c r="BV99">
        <v>5.47</v>
      </c>
      <c r="BW99">
        <v>1.772</v>
      </c>
      <c r="BX99">
        <v>172</v>
      </c>
      <c r="BY99">
        <v>-30.8</v>
      </c>
      <c r="BZ99">
        <f t="shared" si="142"/>
        <v>5.119803457033014</v>
      </c>
      <c r="CA99">
        <v>-3.97</v>
      </c>
      <c r="CB99">
        <v>100</v>
      </c>
      <c r="CC99">
        <v>15.29</v>
      </c>
      <c r="CD99">
        <v>612.8</v>
      </c>
      <c r="CE99">
        <f t="shared" si="143"/>
        <v>-18.100423572942333</v>
      </c>
      <c r="CH99">
        <f t="shared" si="156"/>
        <v>11</v>
      </c>
      <c r="CI99">
        <f t="shared" si="157"/>
        <v>201</v>
      </c>
      <c r="CJ99">
        <v>-6.73</v>
      </c>
      <c r="CK99">
        <v>65.075</v>
      </c>
      <c r="CL99">
        <v>149.7</v>
      </c>
      <c r="CM99">
        <v>1677</v>
      </c>
      <c r="CN99">
        <f t="shared" si="144"/>
        <v>-18.978207547347026</v>
      </c>
      <c r="CO99">
        <v>1.73</v>
      </c>
      <c r="CP99">
        <v>11.833</v>
      </c>
      <c r="CQ99">
        <v>279.8</v>
      </c>
      <c r="CR99">
        <v>912.1</v>
      </c>
      <c r="CS99">
        <f t="shared" si="145"/>
        <v>-3.6844900425736955</v>
      </c>
      <c r="CT99">
        <v>4.8</v>
      </c>
      <c r="CU99">
        <v>6.407</v>
      </c>
      <c r="CV99">
        <v>49.21</v>
      </c>
      <c r="CW99">
        <v>66.86</v>
      </c>
      <c r="CX99">
        <f t="shared" si="146"/>
        <v>1.4942609534075353</v>
      </c>
      <c r="CY99">
        <v>3.6</v>
      </c>
      <c r="CZ99">
        <v>5.339</v>
      </c>
      <c r="DA99">
        <v>94.25</v>
      </c>
      <c r="DB99">
        <v>239.6</v>
      </c>
      <c r="DC99">
        <f t="shared" si="147"/>
        <v>0.8540686020049373</v>
      </c>
      <c r="DF99">
        <f t="shared" si="158"/>
        <v>11</v>
      </c>
      <c r="DG99">
        <f t="shared" si="159"/>
        <v>201</v>
      </c>
      <c r="DH99">
        <v>12.51</v>
      </c>
      <c r="DI99">
        <v>3.999</v>
      </c>
      <c r="DJ99">
        <v>566.2</v>
      </c>
      <c r="DK99">
        <v>-557.8</v>
      </c>
      <c r="DL99">
        <f t="shared" si="148"/>
        <v>10.572543192079081</v>
      </c>
      <c r="DQ99">
        <v>-10</v>
      </c>
      <c r="DR99">
        <v>1.59</v>
      </c>
      <c r="DS99">
        <v>5.733</v>
      </c>
      <c r="DT99">
        <v>150.4</v>
      </c>
      <c r="DU99">
        <v>-392.3</v>
      </c>
      <c r="DV99">
        <f t="shared" si="149"/>
        <v>-1.3694640341755855</v>
      </c>
      <c r="DW99">
        <v>-1.33</v>
      </c>
      <c r="DX99">
        <v>4.384</v>
      </c>
      <c r="DY99">
        <v>104.2</v>
      </c>
      <c r="DZ99">
        <v>208.1</v>
      </c>
      <c r="EA99">
        <f t="shared" si="150"/>
        <v>-3.512563169991729</v>
      </c>
    </row>
    <row r="100" spans="4:131" ht="12.75">
      <c r="D100">
        <f t="shared" si="163"/>
        <v>13.77</v>
      </c>
      <c r="E100">
        <f t="shared" si="160"/>
        <v>3.377</v>
      </c>
      <c r="F100">
        <f t="shared" si="161"/>
        <v>102.9</v>
      </c>
      <c r="G100">
        <f t="shared" si="162"/>
        <v>112.9</v>
      </c>
      <c r="I100" t="s">
        <v>26</v>
      </c>
      <c r="J100" t="s">
        <v>28</v>
      </c>
      <c r="K100">
        <v>450</v>
      </c>
      <c r="N100">
        <v>12</v>
      </c>
      <c r="O100">
        <v>207</v>
      </c>
      <c r="P100">
        <v>6.89</v>
      </c>
      <c r="Q100">
        <v>5.323</v>
      </c>
      <c r="R100">
        <v>103.3</v>
      </c>
      <c r="S100">
        <v>264.9</v>
      </c>
      <c r="T100">
        <f t="shared" si="151"/>
        <v>4.152558731421548</v>
      </c>
      <c r="U100">
        <v>2.61</v>
      </c>
      <c r="V100">
        <v>9.956</v>
      </c>
      <c r="W100">
        <v>133.4</v>
      </c>
      <c r="X100">
        <v>-542.9</v>
      </c>
      <c r="Y100">
        <f t="shared" si="134"/>
        <v>-2.1822861667268927</v>
      </c>
      <c r="Z100">
        <v>6.04</v>
      </c>
      <c r="AA100">
        <v>36.928</v>
      </c>
      <c r="AB100">
        <v>365.3</v>
      </c>
      <c r="AC100">
        <v>1956</v>
      </c>
      <c r="AD100">
        <f t="shared" si="135"/>
        <v>-3.844504812551448</v>
      </c>
      <c r="AI100" t="e">
        <f t="shared" si="136"/>
        <v>#NUM!</v>
      </c>
      <c r="AL100">
        <f t="shared" si="152"/>
        <v>12</v>
      </c>
      <c r="AM100">
        <f t="shared" si="153"/>
        <v>207</v>
      </c>
      <c r="AN100">
        <v>7.93</v>
      </c>
      <c r="AO100">
        <v>1.877</v>
      </c>
      <c r="AP100">
        <v>181.9</v>
      </c>
      <c r="AQ100">
        <v>-91.88</v>
      </c>
      <c r="AR100">
        <f t="shared" si="154"/>
        <v>7.505928092850858</v>
      </c>
      <c r="AS100">
        <v>8.02</v>
      </c>
      <c r="AT100">
        <v>1.804</v>
      </c>
      <c r="AU100">
        <v>189</v>
      </c>
      <c r="AV100">
        <v>89.47</v>
      </c>
      <c r="AW100">
        <f t="shared" si="137"/>
        <v>7.647248198189086</v>
      </c>
      <c r="AX100">
        <v>7.73</v>
      </c>
      <c r="AY100">
        <v>1.718</v>
      </c>
      <c r="AZ100">
        <v>174.8</v>
      </c>
      <c r="BA100">
        <v>-7.439</v>
      </c>
      <c r="BB100">
        <f t="shared" si="138"/>
        <v>7.4159465832059395</v>
      </c>
      <c r="BC100">
        <v>6.54</v>
      </c>
      <c r="BD100">
        <v>1.375</v>
      </c>
      <c r="BE100">
        <v>228.6</v>
      </c>
      <c r="BF100">
        <v>-43.92</v>
      </c>
      <c r="BG100">
        <f t="shared" si="139"/>
        <v>6.430152970803946</v>
      </c>
      <c r="BJ100">
        <f t="shared" si="155"/>
        <v>12</v>
      </c>
      <c r="BK100">
        <f t="shared" si="140"/>
        <v>207</v>
      </c>
      <c r="BP100" t="e">
        <f t="shared" si="141"/>
        <v>#NUM!</v>
      </c>
      <c r="BQ100">
        <v>12.72</v>
      </c>
      <c r="BR100">
        <v>11.644</v>
      </c>
      <c r="BS100">
        <v>31.68</v>
      </c>
      <c r="BT100">
        <v>-143.1</v>
      </c>
      <c r="BU100">
        <v>-10</v>
      </c>
      <c r="BV100">
        <v>5.27</v>
      </c>
      <c r="BW100">
        <v>1.392</v>
      </c>
      <c r="BX100">
        <v>215.6</v>
      </c>
      <c r="BY100">
        <v>3.877</v>
      </c>
      <c r="BZ100">
        <f t="shared" si="142"/>
        <v>5.151796303194602</v>
      </c>
      <c r="CA100">
        <v>-3.47</v>
      </c>
      <c r="CB100">
        <v>100</v>
      </c>
      <c r="CC100">
        <v>18.86</v>
      </c>
      <c r="CD100">
        <v>719.9</v>
      </c>
      <c r="CE100">
        <f t="shared" si="143"/>
        <v>-17.846181144811524</v>
      </c>
      <c r="CH100">
        <f t="shared" si="156"/>
        <v>12</v>
      </c>
      <c r="CI100">
        <f t="shared" si="157"/>
        <v>207</v>
      </c>
      <c r="CJ100">
        <v>-6.66</v>
      </c>
      <c r="CK100">
        <v>61.948</v>
      </c>
      <c r="CL100">
        <v>1020</v>
      </c>
      <c r="CM100">
        <v>4223</v>
      </c>
      <c r="CN100">
        <f t="shared" si="144"/>
        <v>-18.699454003958362</v>
      </c>
      <c r="CO100">
        <v>1.75</v>
      </c>
      <c r="CP100">
        <v>11.294</v>
      </c>
      <c r="CQ100">
        <v>402.2</v>
      </c>
      <c r="CR100">
        <v>1059</v>
      </c>
      <c r="CS100">
        <f t="shared" si="145"/>
        <v>-3.4943244739829655</v>
      </c>
      <c r="CT100">
        <v>4.78</v>
      </c>
      <c r="CU100">
        <v>6.379</v>
      </c>
      <c r="CV100">
        <v>49.43</v>
      </c>
      <c r="CW100">
        <v>66.93</v>
      </c>
      <c r="CX100">
        <f t="shared" si="146"/>
        <v>1.4880350642954099</v>
      </c>
      <c r="CY100">
        <v>2.59</v>
      </c>
      <c r="CZ100">
        <v>4.782</v>
      </c>
      <c r="DA100">
        <v>159.8</v>
      </c>
      <c r="DB100">
        <v>351.8</v>
      </c>
      <c r="DC100">
        <f t="shared" si="147"/>
        <v>0.16480857307796848</v>
      </c>
      <c r="DF100">
        <f t="shared" si="158"/>
        <v>12</v>
      </c>
      <c r="DG100">
        <f t="shared" si="159"/>
        <v>207</v>
      </c>
      <c r="DH100">
        <v>12.53</v>
      </c>
      <c r="DI100">
        <v>2.486</v>
      </c>
      <c r="DJ100">
        <v>436.8</v>
      </c>
      <c r="DK100">
        <v>-312.6</v>
      </c>
      <c r="DL100">
        <f t="shared" si="148"/>
        <v>11.658816870892831</v>
      </c>
      <c r="DQ100">
        <v>-10</v>
      </c>
      <c r="DR100">
        <v>1.57</v>
      </c>
      <c r="DS100">
        <v>5.626</v>
      </c>
      <c r="DT100">
        <v>128.5</v>
      </c>
      <c r="DU100">
        <v>-342.3</v>
      </c>
      <c r="DV100">
        <f t="shared" si="149"/>
        <v>-1.331668048730552</v>
      </c>
      <c r="DW100">
        <v>-1.95</v>
      </c>
      <c r="DX100">
        <v>4.172</v>
      </c>
      <c r="DY100">
        <v>148.3</v>
      </c>
      <c r="DZ100">
        <v>290.3</v>
      </c>
      <c r="EA100">
        <f t="shared" si="150"/>
        <v>-3.998986580255397</v>
      </c>
    </row>
    <row r="101" spans="4:131" ht="12.75">
      <c r="D101">
        <f t="shared" si="163"/>
        <v>14.41</v>
      </c>
      <c r="E101">
        <f t="shared" si="160"/>
        <v>3.284</v>
      </c>
      <c r="F101">
        <f t="shared" si="161"/>
        <v>133</v>
      </c>
      <c r="G101">
        <f t="shared" si="162"/>
        <v>188.3</v>
      </c>
      <c r="N101">
        <v>13</v>
      </c>
      <c r="O101">
        <v>213</v>
      </c>
      <c r="P101">
        <v>9.17</v>
      </c>
      <c r="Q101">
        <v>4.987</v>
      </c>
      <c r="R101">
        <v>1319</v>
      </c>
      <c r="S101">
        <v>472.6</v>
      </c>
      <c r="T101">
        <f t="shared" si="151"/>
        <v>6.624183079927311</v>
      </c>
      <c r="U101">
        <v>3.71</v>
      </c>
      <c r="V101">
        <v>4.019</v>
      </c>
      <c r="W101">
        <v>115.3</v>
      </c>
      <c r="X101">
        <v>-210.5</v>
      </c>
      <c r="Y101">
        <f t="shared" si="134"/>
        <v>1.7598264677314623</v>
      </c>
      <c r="Z101">
        <v>3.94</v>
      </c>
      <c r="AA101">
        <v>34.979</v>
      </c>
      <c r="AB101">
        <v>1299</v>
      </c>
      <c r="AC101">
        <v>3445</v>
      </c>
      <c r="AD101">
        <f t="shared" si="135"/>
        <v>-5.723201860453752</v>
      </c>
      <c r="AL101">
        <f t="shared" si="152"/>
        <v>13</v>
      </c>
      <c r="AM101">
        <f t="shared" si="153"/>
        <v>213</v>
      </c>
      <c r="AN101">
        <v>8.21</v>
      </c>
      <c r="AO101">
        <v>2.335</v>
      </c>
      <c r="AP101">
        <v>132.3</v>
      </c>
      <c r="AQ101">
        <v>-46.2</v>
      </c>
      <c r="AR101">
        <f t="shared" si="154"/>
        <v>7.452385470141667</v>
      </c>
      <c r="AS101">
        <v>7.73</v>
      </c>
      <c r="AT101">
        <v>2.069</v>
      </c>
      <c r="AU101">
        <v>177.2</v>
      </c>
      <c r="AV101">
        <v>119.4</v>
      </c>
      <c r="AW101">
        <f t="shared" si="137"/>
        <v>7.168723113247162</v>
      </c>
      <c r="AX101">
        <v>7.25</v>
      </c>
      <c r="AY101">
        <v>1.872</v>
      </c>
      <c r="AZ101">
        <v>164.7</v>
      </c>
      <c r="BA101">
        <v>42.11</v>
      </c>
      <c r="BB101">
        <f t="shared" si="138"/>
        <v>6.829778319128323</v>
      </c>
      <c r="BC101">
        <v>2.65</v>
      </c>
      <c r="BD101">
        <v>1.197</v>
      </c>
      <c r="BE101">
        <v>260.4</v>
      </c>
      <c r="BF101">
        <v>-31.16</v>
      </c>
      <c r="BG101">
        <f t="shared" si="139"/>
        <v>2.614853318207436</v>
      </c>
      <c r="BJ101">
        <f>+AL101</f>
        <v>13</v>
      </c>
      <c r="BK101">
        <f>+AM101</f>
        <v>213</v>
      </c>
      <c r="BP101" t="e">
        <f t="shared" si="141"/>
        <v>#NUM!</v>
      </c>
      <c r="BQ101">
        <v>12.18</v>
      </c>
      <c r="BR101">
        <v>8.128</v>
      </c>
      <c r="BS101">
        <v>42.64</v>
      </c>
      <c r="BT101">
        <v>-117.2</v>
      </c>
      <c r="BU101">
        <v>-10</v>
      </c>
      <c r="BV101">
        <v>4.83</v>
      </c>
      <c r="BW101">
        <v>1.14</v>
      </c>
      <c r="BX101">
        <v>282.4</v>
      </c>
      <c r="BY101">
        <v>-33.86</v>
      </c>
      <c r="BZ101">
        <f t="shared" si="142"/>
        <v>4.8113771690930385</v>
      </c>
      <c r="CA101">
        <v>-2.1</v>
      </c>
      <c r="CB101">
        <v>100</v>
      </c>
      <c r="CC101">
        <v>24.31</v>
      </c>
      <c r="CD101">
        <v>861.8</v>
      </c>
      <c r="CE101">
        <f t="shared" si="143"/>
        <v>-16.733662480866034</v>
      </c>
      <c r="CH101">
        <f t="shared" si="156"/>
        <v>13</v>
      </c>
      <c r="CI101">
        <f t="shared" si="157"/>
        <v>213</v>
      </c>
      <c r="CJ101">
        <v>-6.64</v>
      </c>
      <c r="CK101">
        <v>59.902</v>
      </c>
      <c r="CL101">
        <v>2354</v>
      </c>
      <c r="CM101">
        <v>-6056</v>
      </c>
      <c r="CN101">
        <f t="shared" si="144"/>
        <v>-18.536810448660127</v>
      </c>
      <c r="CO101">
        <v>1.76</v>
      </c>
      <c r="CP101">
        <v>10.764</v>
      </c>
      <c r="CQ101">
        <v>599.4</v>
      </c>
      <c r="CR101">
        <v>1226</v>
      </c>
      <c r="CS101">
        <f t="shared" si="145"/>
        <v>-3.310891613398746</v>
      </c>
      <c r="CT101">
        <v>4.77</v>
      </c>
      <c r="CU101">
        <v>6.361</v>
      </c>
      <c r="CV101">
        <v>50.6</v>
      </c>
      <c r="CW101">
        <v>79.92</v>
      </c>
      <c r="CX101">
        <f t="shared" si="146"/>
        <v>1.4870782463019356</v>
      </c>
      <c r="CY101">
        <v>1.26</v>
      </c>
      <c r="CZ101">
        <v>4.241</v>
      </c>
      <c r="DA101">
        <v>330.5</v>
      </c>
      <c r="DB101">
        <v>494.6</v>
      </c>
      <c r="DC101">
        <f t="shared" si="147"/>
        <v>-0.8329014108071127</v>
      </c>
      <c r="DF101">
        <f t="shared" si="158"/>
        <v>13</v>
      </c>
      <c r="DG101">
        <f t="shared" si="159"/>
        <v>213</v>
      </c>
      <c r="DH101">
        <v>12.08</v>
      </c>
      <c r="DI101">
        <v>2.989</v>
      </c>
      <c r="DJ101">
        <v>707.7</v>
      </c>
      <c r="DK101">
        <v>-338.9</v>
      </c>
      <c r="DL101">
        <f t="shared" si="148"/>
        <v>10.83831911211169</v>
      </c>
      <c r="DQ101">
        <v>-10</v>
      </c>
      <c r="DR101">
        <v>1.55</v>
      </c>
      <c r="DS101">
        <v>5.519</v>
      </c>
      <c r="DT101">
        <v>112.5</v>
      </c>
      <c r="DU101">
        <v>-299.6</v>
      </c>
      <c r="DV101">
        <f t="shared" si="149"/>
        <v>-1.2949993135024076</v>
      </c>
      <c r="DW101">
        <v>-2.67</v>
      </c>
      <c r="DX101">
        <v>4</v>
      </c>
      <c r="DY101">
        <v>237.7</v>
      </c>
      <c r="DZ101">
        <v>395.7</v>
      </c>
      <c r="EA101">
        <f t="shared" si="150"/>
        <v>-4.608319919401456</v>
      </c>
    </row>
    <row r="102" spans="4:7" ht="12.75">
      <c r="D102">
        <f t="shared" si="163"/>
        <v>14.89</v>
      </c>
      <c r="E102">
        <f t="shared" si="160"/>
        <v>2.956</v>
      </c>
      <c r="F102">
        <f t="shared" si="161"/>
        <v>208.4</v>
      </c>
      <c r="G102">
        <f t="shared" si="162"/>
        <v>269.3</v>
      </c>
    </row>
    <row r="103" spans="4:116" ht="12.75">
      <c r="D103">
        <f t="shared" si="163"/>
        <v>15.18</v>
      </c>
      <c r="E103">
        <f t="shared" si="160"/>
        <v>2.524</v>
      </c>
      <c r="F103">
        <f t="shared" si="161"/>
        <v>356.5</v>
      </c>
      <c r="G103">
        <f t="shared" si="162"/>
        <v>308.5</v>
      </c>
      <c r="P103">
        <f>+G91*0.5</f>
        <v>150</v>
      </c>
      <c r="Q103">
        <f>+G91*0.75</f>
        <v>225</v>
      </c>
      <c r="R103">
        <f>+G91*0.9</f>
        <v>270</v>
      </c>
      <c r="S103">
        <f>+G91</f>
        <v>300</v>
      </c>
      <c r="T103">
        <f>+G91*1.1</f>
        <v>330</v>
      </c>
      <c r="U103">
        <f>+G91*1.25</f>
        <v>375</v>
      </c>
      <c r="V103">
        <f>+G91*1.5</f>
        <v>450</v>
      </c>
      <c r="W103">
        <f>+G91*2</f>
        <v>600</v>
      </c>
      <c r="Z103">
        <f>+P109+Z99</f>
        <v>4.498025789856572</v>
      </c>
      <c r="AA103">
        <f>+Q109+AA99</f>
        <v>36.082066966071146</v>
      </c>
      <c r="AB103">
        <f>+R109+AB99</f>
        <v>153.02465178737717</v>
      </c>
      <c r="AC103">
        <f>+S109+AC99</f>
        <v>1263.5017506227878</v>
      </c>
      <c r="AD103">
        <f>+T109+AD98</f>
        <v>-6.12637410057179</v>
      </c>
      <c r="AE103">
        <f>+U109+AE98</f>
        <v>-2.030719423994781</v>
      </c>
      <c r="AF103">
        <f>+V109+AF98</f>
        <v>-2.520784160747593</v>
      </c>
      <c r="AG103">
        <f>+W109+AG98</f>
        <v>-3.3803405016431585</v>
      </c>
      <c r="AR103">
        <v>1</v>
      </c>
      <c r="AW103">
        <v>1</v>
      </c>
      <c r="BB103">
        <v>1</v>
      </c>
      <c r="BG103">
        <v>1</v>
      </c>
      <c r="BP103">
        <v>1</v>
      </c>
      <c r="BU103">
        <v>1</v>
      </c>
      <c r="BZ103">
        <v>1</v>
      </c>
      <c r="CE103">
        <v>1</v>
      </c>
      <c r="DL103">
        <v>1</v>
      </c>
    </row>
    <row r="104" spans="4:117" ht="12.75">
      <c r="D104">
        <f t="shared" si="163"/>
        <v>15.36</v>
      </c>
      <c r="E104">
        <f t="shared" si="160"/>
        <v>2.114</v>
      </c>
      <c r="F104">
        <f t="shared" si="161"/>
        <v>521.7</v>
      </c>
      <c r="G104">
        <f t="shared" si="162"/>
        <v>206.6</v>
      </c>
      <c r="Z104">
        <f aca="true" t="shared" si="164" ref="Z104:Z128">+P110+Z103</f>
        <v>3.5554654900111373</v>
      </c>
      <c r="AA104">
        <f aca="true" t="shared" si="165" ref="AA104:AA128">+Q110+AA103</f>
        <v>34.94725975200487</v>
      </c>
      <c r="AB104">
        <f aca="true" t="shared" si="166" ref="AB104:AB128">+R110+AB103</f>
        <v>151.67030191442703</v>
      </c>
      <c r="AC104">
        <f aca="true" t="shared" si="167" ref="AC104:AC128">+S110+AC103</f>
        <v>1261.9854799458058</v>
      </c>
      <c r="AD104">
        <f aca="true" t="shared" si="168" ref="AD104:AD128">+T110+AD103</f>
        <v>-7.810011381053421</v>
      </c>
      <c r="AE104">
        <f aca="true" t="shared" si="169" ref="AE104:AE128">+U110+AE103</f>
        <v>-3.9682523584801337</v>
      </c>
      <c r="AF104">
        <f aca="true" t="shared" si="170" ref="AF104:AF128">+V110+AF103</f>
        <v>-4.8742472501332506</v>
      </c>
      <c r="AG104">
        <f aca="true" t="shared" si="171" ref="AG104:AG128">+W110+AG103</f>
        <v>-6.502567394875495</v>
      </c>
      <c r="AO104">
        <f>+IMABS(IMDIV(COMPLEX(AQ$85-AP89,-AQ89),COMPLEX(AQ$85+AP89,AQ89)))</f>
        <v>0.3283221961087286</v>
      </c>
      <c r="AP104">
        <f aca="true" t="shared" si="172" ref="AP104:AP115">+(1+AO104)/(1-AO104)</f>
        <v>1.9776181204936054</v>
      </c>
      <c r="AQ104">
        <f>+AP104/AO89</f>
        <v>1.0003126557883688</v>
      </c>
      <c r="AR104">
        <f>+AR103+1</f>
        <v>2</v>
      </c>
      <c r="AS104">
        <f>+AQ104+AS103</f>
        <v>1.0003126557883688</v>
      </c>
      <c r="AT104">
        <f>+IMABS(IMDIV(COMPLEX(AV$85-AU89,-AV89),COMPLEX(AV$85+AU89,AV89)))</f>
        <v>0.6403294595342847</v>
      </c>
      <c r="AU104">
        <f aca="true" t="shared" si="173" ref="AU104:AU115">+(1+AT104)/(1-AT104)</f>
        <v>4.560644464821396</v>
      </c>
      <c r="AV104">
        <f>+AU104/AT89</f>
        <v>0.9999220488536278</v>
      </c>
      <c r="AW104">
        <f>+AW103+1</f>
        <v>2</v>
      </c>
      <c r="AX104">
        <f>+AV104+AX103</f>
        <v>0.9999220488536278</v>
      </c>
      <c r="AY104">
        <f>+IMABS(IMDIV(COMPLEX(BA$85-AZ89,-BA89),COMPLEX(BA$85+AZ89,BA89)))</f>
        <v>0.3374973223452412</v>
      </c>
      <c r="AZ104">
        <f aca="true" t="shared" si="174" ref="AZ104:AZ115">+(1+AY104)/(1-AY104)</f>
        <v>2.018855723089218</v>
      </c>
      <c r="BA104">
        <f>+AZ104/AY89</f>
        <v>0.9999285404107073</v>
      </c>
      <c r="BB104">
        <f>+BB103+1</f>
        <v>2</v>
      </c>
      <c r="BC104">
        <f>+BA104+BC103</f>
        <v>0.9999285404107073</v>
      </c>
      <c r="BD104">
        <f>+IMABS(IMDIV(COMPLEX(BF$85-BE89,-BF89),COMPLEX(BF$85+BE89,BF89)))</f>
        <v>0.402663700562279</v>
      </c>
      <c r="BE104">
        <f aca="true" t="shared" si="175" ref="BE104:BE115">+(1+BD104)/(1-BD104)</f>
        <v>2.348197659982528</v>
      </c>
      <c r="BF104">
        <v>1</v>
      </c>
      <c r="BG104">
        <f>+BG103+1</f>
        <v>2</v>
      </c>
      <c r="BH104">
        <f>+BF104+BH103</f>
        <v>1</v>
      </c>
      <c r="BM104">
        <f>+IMABS(IMDIV(COMPLEX(BO$85-BN89,-BO89),COMPLEX(BO$85+BN89,BO89)))</f>
        <v>1</v>
      </c>
      <c r="BN104" t="e">
        <f aca="true" t="shared" si="176" ref="BN104:BN115">+(1+BM104)/(1-BM104)</f>
        <v>#DIV/0!</v>
      </c>
      <c r="BO104" t="e">
        <f>+BN104/BM89</f>
        <v>#DIV/0!</v>
      </c>
      <c r="BP104">
        <f>+BP103+1</f>
        <v>2</v>
      </c>
      <c r="BQ104" t="e">
        <f>+BO104+BQ103</f>
        <v>#DIV/0!</v>
      </c>
      <c r="BR104">
        <f>+IMABS(IMDIV(COMPLEX(BT$85-BS89,-BT89),COMPLEX(BT$85+BS89,BT89)))</f>
        <v>0.9979203369442848</v>
      </c>
      <c r="BS104">
        <f aca="true" t="shared" si="177" ref="BS104:BS115">+(1+BR104)/(1-BR104)</f>
        <v>960.6942487408043</v>
      </c>
      <c r="BT104">
        <f>+BS104/BR89</f>
        <v>9.606942487408043</v>
      </c>
      <c r="BU104">
        <f>+BU103+1</f>
        <v>2</v>
      </c>
      <c r="BV104">
        <f>+BT104+BV103</f>
        <v>9.606942487408043</v>
      </c>
      <c r="BW104">
        <f>+IMABS(IMDIV(COMPLEX(BY$85-BX89,-BY89),COMPLEX(BY$85+BX89,BY89)))</f>
        <v>0.28506652934495735</v>
      </c>
      <c r="BX104">
        <f aca="true" t="shared" si="178" ref="BX104:BX115">+(1+BW104)/(1-BW104)</f>
        <v>1.7974630956465674</v>
      </c>
      <c r="BY104">
        <f>+BX104/BW89</f>
        <v>1.0002577048673162</v>
      </c>
      <c r="BZ104">
        <f>+BZ103+1</f>
        <v>2</v>
      </c>
      <c r="CA104">
        <f>+BY104+CA103</f>
        <v>1.0002577048673162</v>
      </c>
      <c r="CB104">
        <f>+IMABS(IMDIV(COMPLEX(CD$85-CC89,-CD89),COMPLEX(CD$85+CC89,CD89)))</f>
        <v>0.9972966205454384</v>
      </c>
      <c r="CC104">
        <f aca="true" t="shared" si="179" ref="CC104:CC115">+(1+CB104)/(1-CB104)</f>
        <v>738.8147517268766</v>
      </c>
      <c r="CD104">
        <f>+CC104/CB89</f>
        <v>7.388147517268766</v>
      </c>
      <c r="CE104">
        <f>+CE103+1</f>
        <v>2</v>
      </c>
      <c r="CF104">
        <f>+CD104+CF103</f>
        <v>7.388147517268766</v>
      </c>
      <c r="DI104">
        <f>+IMABS(IMDIV(COMPLEX(DK$85-DJ89,-DK89),COMPLEX(DK$85+DJ89,DK89)))</f>
        <v>0.43547587922214986</v>
      </c>
      <c r="DJ104">
        <f aca="true" t="shared" si="180" ref="DJ104:DJ115">+(1+DI104)/(1-DI104)</f>
        <v>2.542806988024226</v>
      </c>
      <c r="DK104">
        <f>+DJ104/DI89</f>
        <v>0.9999241006780283</v>
      </c>
      <c r="DL104">
        <f>+DL103+1</f>
        <v>2</v>
      </c>
      <c r="DM104">
        <f>+DK104+DM103</f>
        <v>0.9999241006780283</v>
      </c>
    </row>
    <row r="105" spans="4:117" ht="12.75">
      <c r="D105">
        <f t="shared" si="163"/>
        <v>15.49</v>
      </c>
      <c r="E105">
        <f t="shared" si="160"/>
        <v>1.763</v>
      </c>
      <c r="F105">
        <f t="shared" si="161"/>
        <v>527.8</v>
      </c>
      <c r="G105">
        <f t="shared" si="162"/>
        <v>19.94</v>
      </c>
      <c r="P105">
        <f aca="true" t="shared" si="181" ref="P105:W114">10*LOG(4*$F95*P$103/(($F95+P$103)^2+$G95^2))</f>
        <v>-0.025448102266810067</v>
      </c>
      <c r="Q105">
        <f t="shared" si="181"/>
        <v>-0.31658419557253537</v>
      </c>
      <c r="R105">
        <f t="shared" si="181"/>
        <v>-0.5576239760216237</v>
      </c>
      <c r="S105">
        <f t="shared" si="181"/>
        <v>-0.7261755244950872</v>
      </c>
      <c r="T105">
        <f t="shared" si="181"/>
        <v>-0.8962817450597125</v>
      </c>
      <c r="U105">
        <f t="shared" si="181"/>
        <v>-1.149568264938032</v>
      </c>
      <c r="V105">
        <f t="shared" si="181"/>
        <v>-1.5576165638282866</v>
      </c>
      <c r="W105">
        <f t="shared" si="181"/>
        <v>-2.3022499074919223</v>
      </c>
      <c r="Z105">
        <f t="shared" si="164"/>
        <v>1.9479493823957812</v>
      </c>
      <c r="AA105">
        <f t="shared" si="165"/>
        <v>33.58981374972385</v>
      </c>
      <c r="AB105">
        <f t="shared" si="166"/>
        <v>150.27934655042412</v>
      </c>
      <c r="AC105">
        <f t="shared" si="167"/>
        <v>1260.5338141104007</v>
      </c>
      <c r="AD105">
        <f t="shared" si="168"/>
        <v>-9.34213009183903</v>
      </c>
      <c r="AE105">
        <f t="shared" si="169"/>
        <v>-5.645213514220847</v>
      </c>
      <c r="AF105">
        <f t="shared" si="170"/>
        <v>-6.827322436901808</v>
      </c>
      <c r="AG105">
        <f t="shared" si="171"/>
        <v>-9.041558382028551</v>
      </c>
      <c r="AO105">
        <f>+IMABS(IMDIV(COMPLEX(AQ$85-AP90,-AQ90),COMPLEX(AQ$85+AP90,AQ90)))</f>
        <v>0.4296575734122027</v>
      </c>
      <c r="AP105">
        <f t="shared" si="172"/>
        <v>2.506665306253741</v>
      </c>
      <c r="AQ105">
        <f>+AP105/AO90</f>
        <v>1.0002654853366884</v>
      </c>
      <c r="AR105">
        <f aca="true" t="shared" si="182" ref="AR105:AR115">+AR104+1</f>
        <v>3</v>
      </c>
      <c r="AS105">
        <f aca="true" t="shared" si="183" ref="AS105:AS115">+AQ105+AS104</f>
        <v>2.0005781411250574</v>
      </c>
      <c r="AT105">
        <f>+IMABS(IMDIV(COMPLEX(AV$85-AU90,-AV90),COMPLEX(AV$85+AU90,AV90)))</f>
        <v>0.41551099884664217</v>
      </c>
      <c r="AU105">
        <f t="shared" si="173"/>
        <v>2.4217923623086985</v>
      </c>
      <c r="AV105">
        <f>+AU105/AT90</f>
        <v>1.0003272871989668</v>
      </c>
      <c r="AW105">
        <f aca="true" t="shared" si="184" ref="AW105:AW115">+AW104+1</f>
        <v>3</v>
      </c>
      <c r="AX105">
        <f aca="true" t="shared" si="185" ref="AX105:AX115">+AV105+AX104</f>
        <v>2.000249336052595</v>
      </c>
      <c r="AY105">
        <f>+IMABS(IMDIV(COMPLEX(BA$85-AZ90,-BA90),COMPLEX(BA$85+AZ90,BA90)))</f>
        <v>0.4229126490167299</v>
      </c>
      <c r="AZ105">
        <f t="shared" si="174"/>
        <v>2.4656798430814684</v>
      </c>
      <c r="BA105">
        <f>+AZ105/AY90</f>
        <v>1.000275798410332</v>
      </c>
      <c r="BB105">
        <f aca="true" t="shared" si="186" ref="BB105:BB115">+BB104+1</f>
        <v>3</v>
      </c>
      <c r="BC105">
        <f aca="true" t="shared" si="187" ref="BC105:BC115">+BA105+BC104</f>
        <v>2.0002043388210393</v>
      </c>
      <c r="BD105">
        <f>+IMABS(IMDIV(COMPLEX(BF$85-BE90,-BF90),COMPLEX(BF$85+BE90,BF90)))</f>
        <v>0.35783838754448366</v>
      </c>
      <c r="BE105">
        <f t="shared" si="175"/>
        <v>2.1144807805504624</v>
      </c>
      <c r="BF105">
        <v>1</v>
      </c>
      <c r="BG105">
        <f aca="true" t="shared" si="188" ref="BG105:BG115">+BG104+1</f>
        <v>3</v>
      </c>
      <c r="BH105">
        <f aca="true" t="shared" si="189" ref="BH105:BH115">+BF105+BH104</f>
        <v>2</v>
      </c>
      <c r="BM105">
        <f>+IMABS(IMDIV(COMPLEX(BO$85-BN90,-BO90),COMPLEX(BO$85+BN90,BO90)))</f>
        <v>1</v>
      </c>
      <c r="BN105" t="e">
        <f t="shared" si="176"/>
        <v>#DIV/0!</v>
      </c>
      <c r="BO105" t="e">
        <f aca="true" t="shared" si="190" ref="BO105:BO115">+BN105/BM90</f>
        <v>#DIV/0!</v>
      </c>
      <c r="BP105">
        <f aca="true" t="shared" si="191" ref="BP105:BP115">+BP104+1</f>
        <v>3</v>
      </c>
      <c r="BQ105" t="e">
        <f aca="true" t="shared" si="192" ref="BQ105:BQ115">+BO105+BQ104</f>
        <v>#DIV/0!</v>
      </c>
      <c r="BR105">
        <f>+IMABS(IMDIV(COMPLEX(BT$85-BS90,-BT90),COMPLEX(BT$85+BS90,BT90)))</f>
        <v>0.9967682108233054</v>
      </c>
      <c r="BS105">
        <f t="shared" si="177"/>
        <v>617.8522489098522</v>
      </c>
      <c r="BT105">
        <f>+BS105/BR90</f>
        <v>6.178522489098522</v>
      </c>
      <c r="BU105">
        <f aca="true" t="shared" si="193" ref="BU105:BU115">+BU104+1</f>
        <v>3</v>
      </c>
      <c r="BV105">
        <f aca="true" t="shared" si="194" ref="BV105:BV115">+BT105+BV104</f>
        <v>15.785464976506564</v>
      </c>
      <c r="BW105">
        <f>+IMABS(IMDIV(COMPLEX(BY$85-BX90,-BY90),COMPLEX(BY$85+BX90,BY90)))</f>
        <v>0.44641458409885737</v>
      </c>
      <c r="BX105">
        <f t="shared" si="178"/>
        <v>2.6128119393180564</v>
      </c>
      <c r="BY105">
        <f>+BX105/BW90</f>
        <v>0.9999280288243615</v>
      </c>
      <c r="BZ105">
        <f aca="true" t="shared" si="195" ref="BZ105:BZ115">+BZ104+1</f>
        <v>3</v>
      </c>
      <c r="CA105">
        <f aca="true" t="shared" si="196" ref="CA105:CA115">+BY105+CA104</f>
        <v>2.0001857336916777</v>
      </c>
      <c r="CB105">
        <f>+IMABS(IMDIV(COMPLEX(CD$85-CC90,-CD90),COMPLEX(CD$85+CC90,CD90)))</f>
        <v>0.9965871501048827</v>
      </c>
      <c r="CC105">
        <f t="shared" si="179"/>
        <v>585.0204994252426</v>
      </c>
      <c r="CD105">
        <f>+CC105/CB90</f>
        <v>5.850204994252426</v>
      </c>
      <c r="CE105">
        <f aca="true" t="shared" si="197" ref="CE105:CE115">+CE104+1</f>
        <v>3</v>
      </c>
      <c r="CF105">
        <f aca="true" t="shared" si="198" ref="CF105:CF115">+CD105+CF104</f>
        <v>13.238352511521192</v>
      </c>
      <c r="DI105">
        <f>+IMABS(IMDIV(COMPLEX(DK$85-DJ90,-DK90),COMPLEX(DK$85+DJ90,DK90)))</f>
        <v>0.3319156862613999</v>
      </c>
      <c r="DJ105">
        <f t="shared" si="180"/>
        <v>1.993634125022333</v>
      </c>
      <c r="DK105">
        <f>+DJ105/DI90</f>
        <v>0.9998165120473085</v>
      </c>
      <c r="DL105">
        <f aca="true" t="shared" si="199" ref="DL105:DL115">+DL104+1</f>
        <v>3</v>
      </c>
      <c r="DM105">
        <f aca="true" t="shared" si="200" ref="DM105:DM115">+DK105+DM104</f>
        <v>1.9997406127253368</v>
      </c>
    </row>
    <row r="106" spans="4:117" ht="12.75">
      <c r="D106">
        <f t="shared" si="163"/>
        <v>15.56</v>
      </c>
      <c r="E106">
        <f t="shared" si="160"/>
        <v>1.482</v>
      </c>
      <c r="F106">
        <f t="shared" si="161"/>
        <v>424.8</v>
      </c>
      <c r="G106">
        <f t="shared" si="162"/>
        <v>-66.51</v>
      </c>
      <c r="P106">
        <f t="shared" si="181"/>
        <v>-0.5068405920802974</v>
      </c>
      <c r="Q106">
        <f t="shared" si="181"/>
        <v>-0.15889500716894153</v>
      </c>
      <c r="R106">
        <f t="shared" si="181"/>
        <v>-0.11929146230871447</v>
      </c>
      <c r="S106">
        <f t="shared" si="181"/>
        <v>-0.13016403844039248</v>
      </c>
      <c r="T106">
        <f t="shared" si="181"/>
        <v>-0.16126544325874942</v>
      </c>
      <c r="U106">
        <f t="shared" si="181"/>
        <v>-0.23441331814531066</v>
      </c>
      <c r="V106">
        <f t="shared" si="181"/>
        <v>-0.3998068668704574</v>
      </c>
      <c r="W106">
        <f t="shared" si="181"/>
        <v>-0.800039816505268</v>
      </c>
      <c r="Z106">
        <f t="shared" si="164"/>
        <v>-0.11293920234421462</v>
      </c>
      <c r="AA106">
        <f t="shared" si="165"/>
        <v>32.16550588886401</v>
      </c>
      <c r="AB106">
        <f t="shared" si="166"/>
        <v>149.01128655582232</v>
      </c>
      <c r="AC106">
        <f t="shared" si="167"/>
        <v>1259.3164149690726</v>
      </c>
      <c r="AD106">
        <f t="shared" si="168"/>
        <v>-10.539260171071737</v>
      </c>
      <c r="AE106">
        <f t="shared" si="169"/>
        <v>-6.853541726570424</v>
      </c>
      <c r="AF106">
        <f t="shared" si="170"/>
        <v>-8.127237413325973</v>
      </c>
      <c r="AG106">
        <f t="shared" si="171"/>
        <v>-10.660032726822143</v>
      </c>
      <c r="AO106">
        <f>+IMABS(IMDIV(COMPLEX(AQ$85-AP91,-AQ91),COMPLEX(AQ$85+AP91,AQ91)))</f>
        <v>0.20489675368621607</v>
      </c>
      <c r="AP106">
        <f t="shared" si="172"/>
        <v>1.5153965969480006</v>
      </c>
      <c r="AQ106">
        <f>+AP106/AO91</f>
        <v>1.0002617801636968</v>
      </c>
      <c r="AR106">
        <f t="shared" si="182"/>
        <v>4</v>
      </c>
      <c r="AS106">
        <f t="shared" si="183"/>
        <v>3.000839921288754</v>
      </c>
      <c r="AT106">
        <f>+IMABS(IMDIV(COMPLEX(AV$85-AU91,-AV91),COMPLEX(AV$85+AU91,AV91)))</f>
        <v>0.3615836129307343</v>
      </c>
      <c r="AU106">
        <f t="shared" si="173"/>
        <v>2.132751665697779</v>
      </c>
      <c r="AV106">
        <f>+AU106/AT91</f>
        <v>0.9998835751044439</v>
      </c>
      <c r="AW106">
        <f t="shared" si="184"/>
        <v>4</v>
      </c>
      <c r="AX106">
        <f t="shared" si="185"/>
        <v>3.0001329111570385</v>
      </c>
      <c r="AY106">
        <f>+IMABS(IMDIV(COMPLEX(BA$85-AZ91,-BA91),COMPLEX(BA$85+AZ91,BA91)))</f>
        <v>0.15546726251985574</v>
      </c>
      <c r="AZ106">
        <f t="shared" si="174"/>
        <v>1.368173442236775</v>
      </c>
      <c r="BA106">
        <f>+AZ106/AY91</f>
        <v>1.0001267852608005</v>
      </c>
      <c r="BB106">
        <f t="shared" si="186"/>
        <v>4</v>
      </c>
      <c r="BC106">
        <f t="shared" si="187"/>
        <v>3.00033112408184</v>
      </c>
      <c r="BD106">
        <f>+IMABS(IMDIV(COMPLEX(BF$85-BE91,-BF91),COMPLEX(BF$85+BE91,BF91)))</f>
        <v>0.30528553154147375</v>
      </c>
      <c r="BE106">
        <f t="shared" si="175"/>
        <v>1.8788805916734668</v>
      </c>
      <c r="BF106">
        <v>1</v>
      </c>
      <c r="BG106">
        <f t="shared" si="188"/>
        <v>4</v>
      </c>
      <c r="BH106">
        <f t="shared" si="189"/>
        <v>3</v>
      </c>
      <c r="BM106">
        <f>+IMABS(IMDIV(COMPLEX(BO$85-BN91,-BO91),COMPLEX(BO$85+BN91,BO91)))</f>
        <v>1</v>
      </c>
      <c r="BN106" t="e">
        <f t="shared" si="176"/>
        <v>#DIV/0!</v>
      </c>
      <c r="BO106" t="e">
        <f t="shared" si="190"/>
        <v>#DIV/0!</v>
      </c>
      <c r="BP106">
        <f t="shared" si="191"/>
        <v>4</v>
      </c>
      <c r="BQ106" t="e">
        <f t="shared" si="192"/>
        <v>#DIV/0!</v>
      </c>
      <c r="BR106">
        <f>+IMABS(IMDIV(COMPLEX(BT$85-BS91,-BT91),COMPLEX(BT$85+BS91,BT91)))</f>
        <v>0.9951016602435533</v>
      </c>
      <c r="BS106">
        <f t="shared" si="177"/>
        <v>407.3016081862833</v>
      </c>
      <c r="BT106">
        <f>+BS106/BR91</f>
        <v>4.073016081862833</v>
      </c>
      <c r="BU106">
        <f t="shared" si="193"/>
        <v>4</v>
      </c>
      <c r="BV106">
        <f t="shared" si="194"/>
        <v>19.858481058369396</v>
      </c>
      <c r="BW106">
        <f>+IMABS(IMDIV(COMPLEX(BY$85-BX91,-BY91),COMPLEX(BY$85+BX91,BY91)))</f>
        <v>0.4393324765379954</v>
      </c>
      <c r="BX106">
        <f t="shared" si="178"/>
        <v>2.567176475017526</v>
      </c>
      <c r="BY106">
        <f>+BX106/BW91</f>
        <v>1.000458485977212</v>
      </c>
      <c r="BZ106">
        <f t="shared" si="195"/>
        <v>4</v>
      </c>
      <c r="CA106">
        <f t="shared" si="196"/>
        <v>3.0006442196688896</v>
      </c>
      <c r="CB106">
        <f>+IMABS(IMDIV(COMPLEX(CD$85-CC91,-CD91),COMPLEX(CD$85+CC91,CD91)))</f>
        <v>0.9957996685237404</v>
      </c>
      <c r="CC106">
        <f t="shared" si="179"/>
        <v>475.15289681398696</v>
      </c>
      <c r="CD106">
        <f>+CC106/CB91</f>
        <v>4.751528968139869</v>
      </c>
      <c r="CE106">
        <f t="shared" si="197"/>
        <v>4</v>
      </c>
      <c r="CF106">
        <f t="shared" si="198"/>
        <v>17.98988147966106</v>
      </c>
      <c r="DI106">
        <f>+IMABS(IMDIV(COMPLEX(DK$85-DJ91,-DK91),COMPLEX(DK$85+DJ91,DK91)))</f>
        <v>0.4562596473870587</v>
      </c>
      <c r="DJ106">
        <f t="shared" si="180"/>
        <v>2.6782261798099243</v>
      </c>
      <c r="DK106">
        <f>+DJ106/DI91</f>
        <v>1.000084458480181</v>
      </c>
      <c r="DL106">
        <f t="shared" si="199"/>
        <v>4</v>
      </c>
      <c r="DM106">
        <f t="shared" si="200"/>
        <v>2.9998250712055174</v>
      </c>
    </row>
    <row r="107" spans="4:117" ht="12.75">
      <c r="D107">
        <f t="shared" si="163"/>
        <v>15.64</v>
      </c>
      <c r="E107">
        <f t="shared" si="160"/>
        <v>1.268</v>
      </c>
      <c r="F107">
        <f t="shared" si="161"/>
        <v>334.7</v>
      </c>
      <c r="G107">
        <f t="shared" si="162"/>
        <v>-67.03</v>
      </c>
      <c r="P107">
        <f t="shared" si="181"/>
        <v>-0.45532514108739375</v>
      </c>
      <c r="Q107">
        <f t="shared" si="181"/>
        <v>-0.6021032025179154</v>
      </c>
      <c r="R107">
        <f t="shared" si="181"/>
        <v>-0.7921897299822067</v>
      </c>
      <c r="S107">
        <f t="shared" si="181"/>
        <v>-0.9352766805145649</v>
      </c>
      <c r="T107">
        <f t="shared" si="181"/>
        <v>-1.0847657677331826</v>
      </c>
      <c r="U107">
        <f t="shared" si="181"/>
        <v>-1.3138220572590176</v>
      </c>
      <c r="V107">
        <f t="shared" si="181"/>
        <v>-1.6935317722127392</v>
      </c>
      <c r="W107">
        <f t="shared" si="181"/>
        <v>-2.406043865776225</v>
      </c>
      <c r="Z107">
        <f t="shared" si="164"/>
        <v>-2.272734088424412</v>
      </c>
      <c r="AA107">
        <f t="shared" si="165"/>
        <v>30.860494104429474</v>
      </c>
      <c r="AB107">
        <f t="shared" si="166"/>
        <v>147.9848189788535</v>
      </c>
      <c r="AC107">
        <f t="shared" si="167"/>
        <v>1258.417607339902</v>
      </c>
      <c r="AD107">
        <f t="shared" si="168"/>
        <v>-11.344575829604736</v>
      </c>
      <c r="AE107">
        <f t="shared" si="169"/>
        <v>-7.567262253487098</v>
      </c>
      <c r="AF107">
        <f t="shared" si="170"/>
        <v>-8.779060472145254</v>
      </c>
      <c r="AG107">
        <f t="shared" si="171"/>
        <v>-11.380816043274244</v>
      </c>
      <c r="AO107">
        <f>+IMABS(IMDIV(COMPLEX(AQ$85-AP92,-AQ92),COMPLEX(AQ$85+AP92,AQ92)))</f>
        <v>0.7235265427738379</v>
      </c>
      <c r="AP107">
        <f t="shared" si="172"/>
        <v>6.233967484856786</v>
      </c>
      <c r="AQ107">
        <f>+AP107/AO92</f>
        <v>1.0001552197748733</v>
      </c>
      <c r="AR107">
        <f t="shared" si="182"/>
        <v>5</v>
      </c>
      <c r="AS107">
        <f t="shared" si="183"/>
        <v>4.000995141063628</v>
      </c>
      <c r="AT107">
        <f>+IMABS(IMDIV(COMPLEX(AV$85-AU92,-AV92),COMPLEX(AV$85+AU92,AV92)))</f>
        <v>0.7772746509091839</v>
      </c>
      <c r="AU107">
        <f t="shared" si="173"/>
        <v>7.979669391760619</v>
      </c>
      <c r="AV107">
        <f>+AU107/AT92</f>
        <v>0.9999585703960675</v>
      </c>
      <c r="AW107">
        <f t="shared" si="184"/>
        <v>5</v>
      </c>
      <c r="AX107">
        <f t="shared" si="185"/>
        <v>4.000091481553106</v>
      </c>
      <c r="AY107">
        <f>+IMABS(IMDIV(COMPLEX(BA$85-AZ92,-BA92),COMPLEX(BA$85+AZ92,BA92)))</f>
        <v>0.649065996073086</v>
      </c>
      <c r="AZ107">
        <f t="shared" si="174"/>
        <v>4.699077255609926</v>
      </c>
      <c r="BA107">
        <f>+AZ107/AY92</f>
        <v>1.00001644086187</v>
      </c>
      <c r="BB107">
        <f t="shared" si="186"/>
        <v>5</v>
      </c>
      <c r="BC107">
        <f t="shared" si="187"/>
        <v>4.00034756494371</v>
      </c>
      <c r="BD107">
        <f>+IMABS(IMDIV(COMPLEX(BF$85-BE92,-BF92),COMPLEX(BF$85+BE92,BF92)))</f>
        <v>0.12685118884022173</v>
      </c>
      <c r="BE107">
        <f t="shared" si="175"/>
        <v>1.290560296753377</v>
      </c>
      <c r="BF107">
        <v>1</v>
      </c>
      <c r="BG107">
        <f t="shared" si="188"/>
        <v>5</v>
      </c>
      <c r="BH107">
        <f t="shared" si="189"/>
        <v>4</v>
      </c>
      <c r="BM107">
        <f>+IMABS(IMDIV(COMPLEX(BO$85-BN92,-BO92),COMPLEX(BO$85+BN92,BO92)))</f>
        <v>1</v>
      </c>
      <c r="BN107" t="e">
        <f t="shared" si="176"/>
        <v>#DIV/0!</v>
      </c>
      <c r="BO107" t="e">
        <f t="shared" si="190"/>
        <v>#DIV/0!</v>
      </c>
      <c r="BP107">
        <f t="shared" si="191"/>
        <v>5</v>
      </c>
      <c r="BQ107" t="e">
        <f t="shared" si="192"/>
        <v>#DIV/0!</v>
      </c>
      <c r="BR107">
        <f>+IMABS(IMDIV(COMPLEX(BT$85-BS92,-BT92),COMPLEX(BT$85+BS92,BT92)))</f>
        <v>0.9905597978648564</v>
      </c>
      <c r="BS107">
        <f t="shared" si="177"/>
        <v>210.85987030452193</v>
      </c>
      <c r="BT107">
        <f>+BS107/BR92</f>
        <v>2.108598703045219</v>
      </c>
      <c r="BU107">
        <f t="shared" si="193"/>
        <v>5</v>
      </c>
      <c r="BV107">
        <f t="shared" si="194"/>
        <v>21.967079761414617</v>
      </c>
      <c r="BW107">
        <f>+IMABS(IMDIV(COMPLEX(BY$85-BX92,-BY92),COMPLEX(BY$85+BX92,BY92)))</f>
        <v>0.7624692487699385</v>
      </c>
      <c r="BX107">
        <f t="shared" si="178"/>
        <v>7.419962424414221</v>
      </c>
      <c r="BY107">
        <f>+BX107/BW92</f>
        <v>0.9999949359048815</v>
      </c>
      <c r="BZ107">
        <f t="shared" si="195"/>
        <v>5</v>
      </c>
      <c r="CA107">
        <f t="shared" si="196"/>
        <v>4.000639155573771</v>
      </c>
      <c r="CB107">
        <f>+IMABS(IMDIV(COMPLEX(CD$85-CC92,-CD92),COMPLEX(CD$85+CC92,CD92)))</f>
        <v>0.9943275113908979</v>
      </c>
      <c r="CC107">
        <f t="shared" si="179"/>
        <v>351.5789363050988</v>
      </c>
      <c r="CD107">
        <f>+CC107/CB92</f>
        <v>3.515789363050988</v>
      </c>
      <c r="CE107">
        <f t="shared" si="197"/>
        <v>5</v>
      </c>
      <c r="CF107">
        <f t="shared" si="198"/>
        <v>21.50567084271205</v>
      </c>
      <c r="DI107">
        <f>+IMABS(IMDIV(COMPLEX(DK$85-DJ92,-DK92),COMPLEX(DK$85+DJ92,DK92)))</f>
        <v>0.1832435349972142</v>
      </c>
      <c r="DJ107">
        <f t="shared" si="180"/>
        <v>1.4487103386358606</v>
      </c>
      <c r="DK107">
        <f>+DJ107/DI92</f>
        <v>0.9998000956769224</v>
      </c>
      <c r="DL107">
        <f t="shared" si="199"/>
        <v>5</v>
      </c>
      <c r="DM107">
        <f t="shared" si="200"/>
        <v>3.99962516688244</v>
      </c>
    </row>
    <row r="108" spans="4:117" ht="12.75">
      <c r="D108">
        <f t="shared" si="163"/>
        <v>15.71</v>
      </c>
      <c r="E108">
        <f t="shared" si="160"/>
        <v>1.139</v>
      </c>
      <c r="F108">
        <f t="shared" si="161"/>
        <v>278</v>
      </c>
      <c r="G108">
        <f t="shared" si="162"/>
        <v>-30.63</v>
      </c>
      <c r="P108">
        <f t="shared" si="181"/>
        <v>-0.25035964713285824</v>
      </c>
      <c r="Q108">
        <f t="shared" si="181"/>
        <v>-0.8023623588734065</v>
      </c>
      <c r="R108">
        <f t="shared" si="181"/>
        <v>-1.151381955944605</v>
      </c>
      <c r="S108">
        <f t="shared" si="181"/>
        <v>-1.3789646512311067</v>
      </c>
      <c r="T108">
        <f t="shared" si="181"/>
        <v>-1.6001719123658766</v>
      </c>
      <c r="U108">
        <f t="shared" si="181"/>
        <v>-1.9184147734679242</v>
      </c>
      <c r="V108">
        <f t="shared" si="181"/>
        <v>-2.411789868552745</v>
      </c>
      <c r="W108">
        <f t="shared" si="181"/>
        <v>-3.273476254003193</v>
      </c>
      <c r="Z108">
        <f t="shared" si="164"/>
        <v>-4.253090870668318</v>
      </c>
      <c r="AA108">
        <f t="shared" si="165"/>
        <v>29.79384603444958</v>
      </c>
      <c r="AB108">
        <f t="shared" si="166"/>
        <v>147.2359378038094</v>
      </c>
      <c r="AC108">
        <f t="shared" si="167"/>
        <v>1257.8231432020586</v>
      </c>
      <c r="AD108">
        <f t="shared" si="168"/>
        <v>-11.818672644397061</v>
      </c>
      <c r="AE108">
        <f t="shared" si="169"/>
        <v>-7.909716172674411</v>
      </c>
      <c r="AF108">
        <f t="shared" si="170"/>
        <v>-8.994790113866395</v>
      </c>
      <c r="AG108">
        <f t="shared" si="171"/>
        <v>-11.546915867577555</v>
      </c>
      <c r="AO108">
        <f>+IMABS(IMDIV(COMPLEX(AQ$85-AP93,-AQ93),COMPLEX(AQ$85+AP93,AQ93)))</f>
        <v>0.7979376743332425</v>
      </c>
      <c r="AP108">
        <f t="shared" si="172"/>
        <v>8.897936161035842</v>
      </c>
      <c r="AQ108">
        <f>+AP108/AO93</f>
        <v>0.9998804540999936</v>
      </c>
      <c r="AR108">
        <f t="shared" si="182"/>
        <v>6</v>
      </c>
      <c r="AS108">
        <f t="shared" si="183"/>
        <v>5.000875595163621</v>
      </c>
      <c r="AT108">
        <f>+IMABS(IMDIV(COMPLEX(AV$85-AU93,-AV93),COMPLEX(AV$85+AU93,AV93)))</f>
        <v>0.8153188600776596</v>
      </c>
      <c r="AU108">
        <f t="shared" si="173"/>
        <v>9.829476149221373</v>
      </c>
      <c r="AV108">
        <f>+AU108/AT93</f>
        <v>0.9998449953434415</v>
      </c>
      <c r="AW108">
        <f t="shared" si="184"/>
        <v>6</v>
      </c>
      <c r="AX108">
        <f t="shared" si="185"/>
        <v>4.999936476896548</v>
      </c>
      <c r="AY108">
        <f>+IMABS(IMDIV(COMPLEX(BA$85-AZ93,-BA93),COMPLEX(BA$85+AZ93,BA93)))</f>
        <v>0.7331105798927827</v>
      </c>
      <c r="AZ108">
        <f t="shared" si="174"/>
        <v>6.493740288380639</v>
      </c>
      <c r="BA108">
        <f>+AZ108/AY93</f>
        <v>1.0001140133036561</v>
      </c>
      <c r="BB108">
        <f t="shared" si="186"/>
        <v>6</v>
      </c>
      <c r="BC108">
        <f t="shared" si="187"/>
        <v>5.000461578247366</v>
      </c>
      <c r="BD108">
        <f>+IMABS(IMDIV(COMPLEX(BF$85-BE93,-BF93),COMPLEX(BF$85+BE93,BF93)))</f>
        <v>0.3907039946078328</v>
      </c>
      <c r="BE108">
        <f t="shared" si="175"/>
        <v>2.2824767966642425</v>
      </c>
      <c r="BF108">
        <v>1</v>
      </c>
      <c r="BG108">
        <f t="shared" si="188"/>
        <v>6</v>
      </c>
      <c r="BH108">
        <f t="shared" si="189"/>
        <v>5</v>
      </c>
      <c r="BM108">
        <f>+IMABS(IMDIV(COMPLEX(BO$85-BN93,-BO93),COMPLEX(BO$85+BN93,BO93)))</f>
        <v>1</v>
      </c>
      <c r="BN108" t="e">
        <f t="shared" si="176"/>
        <v>#DIV/0!</v>
      </c>
      <c r="BO108" t="e">
        <f t="shared" si="190"/>
        <v>#DIV/0!</v>
      </c>
      <c r="BP108">
        <f t="shared" si="191"/>
        <v>6</v>
      </c>
      <c r="BQ108" t="e">
        <f t="shared" si="192"/>
        <v>#DIV/0!</v>
      </c>
      <c r="BR108">
        <f>+IMABS(IMDIV(COMPLEX(BT$85-BS93,-BT93),COMPLEX(BT$85+BS93,BT93)))</f>
        <v>0.9862064450096965</v>
      </c>
      <c r="BS108">
        <f t="shared" si="177"/>
        <v>143.99525331982505</v>
      </c>
      <c r="BT108">
        <f>+BS108/BR93</f>
        <v>1.4399525331982506</v>
      </c>
      <c r="BU108">
        <f t="shared" si="193"/>
        <v>6</v>
      </c>
      <c r="BV108">
        <f t="shared" si="194"/>
        <v>23.40703229461287</v>
      </c>
      <c r="BW108">
        <f>+IMABS(IMDIV(COMPLEX(BY$85-BX93,-BY93),COMPLEX(BY$85+BX93,BY93)))</f>
        <v>0.8100526630340795</v>
      </c>
      <c r="BX108">
        <f t="shared" si="178"/>
        <v>9.529234218002388</v>
      </c>
      <c r="BY108">
        <f>+BX108/BW93</f>
        <v>1.0000245794944262</v>
      </c>
      <c r="BZ108">
        <f t="shared" si="195"/>
        <v>6</v>
      </c>
      <c r="CA108">
        <f t="shared" si="196"/>
        <v>5.000663735068198</v>
      </c>
      <c r="CB108">
        <f>+IMABS(IMDIV(COMPLEX(CD$85-CC93,-CD93),COMPLEX(CD$85+CC93,CD93)))</f>
        <v>0.9933603510097523</v>
      </c>
      <c r="CC108">
        <f t="shared" si="179"/>
        <v>300.2207426834748</v>
      </c>
      <c r="CD108">
        <f>+CC108/CB93</f>
        <v>3.002207426834748</v>
      </c>
      <c r="CE108">
        <f t="shared" si="197"/>
        <v>6</v>
      </c>
      <c r="CF108">
        <f t="shared" si="198"/>
        <v>24.507878269546797</v>
      </c>
      <c r="DI108">
        <f>+IMABS(IMDIV(COMPLEX(DK$85-DJ93,-DK93),COMPLEX(DK$85+DJ93,DK93)))</f>
        <v>0.13507209087331462</v>
      </c>
      <c r="DJ108">
        <f t="shared" si="180"/>
        <v>1.312331442766592</v>
      </c>
      <c r="DK108">
        <f>+DJ108/DI93</f>
        <v>1.0002526240599023</v>
      </c>
      <c r="DL108">
        <f t="shared" si="199"/>
        <v>6</v>
      </c>
      <c r="DM108">
        <f t="shared" si="200"/>
        <v>4.999877790942342</v>
      </c>
    </row>
    <row r="109" spans="4:117" ht="12.75">
      <c r="D109">
        <f t="shared" si="163"/>
        <v>15.72</v>
      </c>
      <c r="E109">
        <f t="shared" si="160"/>
        <v>1.206</v>
      </c>
      <c r="F109">
        <f t="shared" si="161"/>
        <v>251.4</v>
      </c>
      <c r="G109">
        <f t="shared" si="162"/>
        <v>17.18</v>
      </c>
      <c r="P109">
        <f t="shared" si="181"/>
        <v>-0.42197421014342734</v>
      </c>
      <c r="Q109">
        <f t="shared" si="181"/>
        <v>-0.9369330339288526</v>
      </c>
      <c r="R109">
        <f t="shared" si="181"/>
        <v>-1.2753482126228322</v>
      </c>
      <c r="S109">
        <f t="shared" si="181"/>
        <v>-1.4982493772121575</v>
      </c>
      <c r="T109">
        <f t="shared" si="181"/>
        <v>-1.7160247926736336</v>
      </c>
      <c r="U109">
        <f t="shared" si="181"/>
        <v>-2.030719423994781</v>
      </c>
      <c r="V109">
        <f t="shared" si="181"/>
        <v>-2.520784160747593</v>
      </c>
      <c r="W109">
        <f t="shared" si="181"/>
        <v>-3.3803405016431585</v>
      </c>
      <c r="Z109">
        <f t="shared" si="164"/>
        <v>-5.872672819045416</v>
      </c>
      <c r="AA109">
        <f t="shared" si="165"/>
        <v>29.024326827041538</v>
      </c>
      <c r="AB109">
        <f t="shared" si="166"/>
        <v>146.7542764453015</v>
      </c>
      <c r="AC109">
        <f t="shared" si="167"/>
        <v>1257.478621908139</v>
      </c>
      <c r="AD109">
        <f t="shared" si="168"/>
        <v>-12.058306404569059</v>
      </c>
      <c r="AE109">
        <f t="shared" si="169"/>
        <v>-8.038058827241967</v>
      </c>
      <c r="AF109">
        <f t="shared" si="170"/>
        <v>-9.024177557009134</v>
      </c>
      <c r="AG109">
        <f t="shared" si="171"/>
        <v>-11.566108780174396</v>
      </c>
      <c r="AO109">
        <f>+IMABS(IMDIV(COMPLEX(AQ$85-AP95,-AQ95),COMPLEX(AQ$85+AP95,AQ95)))</f>
        <v>0.30209539979239564</v>
      </c>
      <c r="AP109">
        <f t="shared" si="172"/>
        <v>1.8657211879747801</v>
      </c>
      <c r="AQ109">
        <f aca="true" t="shared" si="201" ref="AQ109:AQ115">+AP109/AO95</f>
        <v>0.999850583051865</v>
      </c>
      <c r="AR109">
        <f t="shared" si="182"/>
        <v>7</v>
      </c>
      <c r="AS109">
        <f t="shared" si="183"/>
        <v>6.000726178215486</v>
      </c>
      <c r="AT109">
        <f>+IMABS(IMDIV(COMPLEX(AV$85-AU95,-AV95),COMPLEX(AV$85+AU95,AV95)))</f>
        <v>0.23132979016307234</v>
      </c>
      <c r="AU109">
        <f t="shared" si="173"/>
        <v>1.60189607247079</v>
      </c>
      <c r="AV109">
        <f aca="true" t="shared" si="202" ref="AV109:AV115">+AU109/AT95</f>
        <v>0.9999351263862609</v>
      </c>
      <c r="AW109">
        <f t="shared" si="184"/>
        <v>7</v>
      </c>
      <c r="AX109">
        <f t="shared" si="185"/>
        <v>5.999871603282809</v>
      </c>
      <c r="AY109">
        <f>+IMABS(IMDIV(COMPLEX(BA$85-AZ95,-BA95),COMPLEX(BA$85+AZ95,BA95)))</f>
        <v>0.15718921477865214</v>
      </c>
      <c r="AZ109">
        <f t="shared" si="174"/>
        <v>1.373011872973053</v>
      </c>
      <c r="BA109">
        <f aca="true" t="shared" si="203" ref="BA109:BA115">+AZ109/AY95</f>
        <v>1.0000086474676277</v>
      </c>
      <c r="BB109">
        <f t="shared" si="186"/>
        <v>7</v>
      </c>
      <c r="BC109">
        <f t="shared" si="187"/>
        <v>6.000470225714993</v>
      </c>
      <c r="BD109">
        <f>+IMABS(IMDIV(COMPLEX(BF$85-BE95,-BF95),COMPLEX(BF$85+BE95,BF95)))</f>
        <v>0.13796252683024332</v>
      </c>
      <c r="BE109">
        <f t="shared" si="175"/>
        <v>1.3200847553017572</v>
      </c>
      <c r="BF109">
        <v>1</v>
      </c>
      <c r="BG109">
        <f t="shared" si="188"/>
        <v>7</v>
      </c>
      <c r="BH109">
        <f t="shared" si="189"/>
        <v>6</v>
      </c>
      <c r="BM109">
        <f>+IMABS(IMDIV(COMPLEX(BO$85-BN94,-BO94),COMPLEX(BO$85+BN94,BO94)))</f>
        <v>1</v>
      </c>
      <c r="BN109" t="e">
        <f t="shared" si="176"/>
        <v>#DIV/0!</v>
      </c>
      <c r="BO109" t="e">
        <f t="shared" si="190"/>
        <v>#DIV/0!</v>
      </c>
      <c r="BP109">
        <f t="shared" si="191"/>
        <v>7</v>
      </c>
      <c r="BQ109" t="e">
        <f t="shared" si="192"/>
        <v>#DIV/0!</v>
      </c>
      <c r="BR109">
        <f>+IMABS(IMDIV(COMPLEX(BT$85-BS95,-BT95),COMPLEX(BT$85+BS95,BT95)))</f>
        <v>0.6328856191556383</v>
      </c>
      <c r="BS109">
        <f t="shared" si="177"/>
        <v>4.447893366094806</v>
      </c>
      <c r="BT109">
        <f aca="true" t="shared" si="204" ref="BT109:BT115">+BS109/BR95</f>
        <v>1.0002008918585126</v>
      </c>
      <c r="BU109">
        <f t="shared" si="193"/>
        <v>7</v>
      </c>
      <c r="BV109">
        <f t="shared" si="194"/>
        <v>24.40723318647138</v>
      </c>
      <c r="BW109">
        <f>+IMABS(IMDIV(COMPLEX(BY$85-BX95,-BY95),COMPLEX(BY$85+BX95,BY95)))</f>
        <v>0.1211369063162597</v>
      </c>
      <c r="BX109">
        <f t="shared" si="178"/>
        <v>1.27566729604839</v>
      </c>
      <c r="BY109">
        <f aca="true" t="shared" si="205" ref="BY109:BY115">+BX109/BW95</f>
        <v>0.9997392602260109</v>
      </c>
      <c r="BZ109">
        <f t="shared" si="195"/>
        <v>7</v>
      </c>
      <c r="CA109">
        <f t="shared" si="196"/>
        <v>6.000402995294209</v>
      </c>
      <c r="CB109">
        <f>+IMABS(IMDIV(COMPLEX(CD$85-CC95,-CD95),COMPLEX(CD$85+CC95,CD95)))</f>
        <v>0.9785531483344313</v>
      </c>
      <c r="CC109">
        <f t="shared" si="179"/>
        <v>92.25378061017919</v>
      </c>
      <c r="CD109">
        <f aca="true" t="shared" si="206" ref="CD109:CD115">+CC109/CB95</f>
        <v>0.9999434267678946</v>
      </c>
      <c r="CE109">
        <f t="shared" si="197"/>
        <v>7</v>
      </c>
      <c r="CF109">
        <f t="shared" si="198"/>
        <v>25.507821696314693</v>
      </c>
      <c r="DI109">
        <f>+IMABS(IMDIV(COMPLEX(DK$85-DJ95,-DK95),COMPLEX(DK$85+DJ95,DK95)))</f>
        <v>0.395589284084437</v>
      </c>
      <c r="DJ109">
        <f t="shared" si="180"/>
        <v>2.309008174963269</v>
      </c>
      <c r="DK109">
        <f aca="true" t="shared" si="207" ref="DK109:DK115">+DJ109/DI95</f>
        <v>1.0000035404778125</v>
      </c>
      <c r="DL109">
        <f t="shared" si="199"/>
        <v>7</v>
      </c>
      <c r="DM109">
        <f t="shared" si="200"/>
        <v>5.999881331420155</v>
      </c>
    </row>
    <row r="110" spans="4:117" ht="12.75">
      <c r="D110">
        <f t="shared" si="163"/>
        <v>15.83</v>
      </c>
      <c r="E110">
        <f t="shared" si="160"/>
        <v>1.369</v>
      </c>
      <c r="F110">
        <f t="shared" si="161"/>
        <v>246.9</v>
      </c>
      <c r="G110">
        <f t="shared" si="162"/>
        <v>67.33</v>
      </c>
      <c r="P110">
        <f t="shared" si="181"/>
        <v>-0.9425602998454348</v>
      </c>
      <c r="Q110">
        <f t="shared" si="181"/>
        <v>-1.1348072140662786</v>
      </c>
      <c r="R110">
        <f t="shared" si="181"/>
        <v>-1.35434987295015</v>
      </c>
      <c r="S110">
        <f t="shared" si="181"/>
        <v>-1.516270676982082</v>
      </c>
      <c r="T110">
        <f t="shared" si="181"/>
        <v>-1.683637280481631</v>
      </c>
      <c r="U110">
        <f t="shared" si="181"/>
        <v>-1.9375329344853527</v>
      </c>
      <c r="V110">
        <f t="shared" si="181"/>
        <v>-2.3534630893856576</v>
      </c>
      <c r="W110">
        <f t="shared" si="181"/>
        <v>-3.122226893232336</v>
      </c>
      <c r="Z110">
        <f t="shared" si="164"/>
        <v>-7.057411256415276</v>
      </c>
      <c r="AA110">
        <f t="shared" si="165"/>
        <v>28.547740863320037</v>
      </c>
      <c r="AB110">
        <f t="shared" si="166"/>
        <v>146.49354818763697</v>
      </c>
      <c r="AC110">
        <f t="shared" si="167"/>
        <v>1257.3114991276325</v>
      </c>
      <c r="AD110">
        <f t="shared" si="168"/>
        <v>-12.160950137309307</v>
      </c>
      <c r="AE110">
        <f t="shared" si="169"/>
        <v>-8.084858556531033</v>
      </c>
      <c r="AF110">
        <f t="shared" si="170"/>
        <v>-9.052814504900757</v>
      </c>
      <c r="AG110">
        <f t="shared" si="171"/>
        <v>-11.713187990674438</v>
      </c>
      <c r="AO110">
        <f>+IMABS(IMDIV(COMPLEX(AQ$85-AP96,-AQ96),COMPLEX(AQ$85+AP96,AQ96)))</f>
        <v>0.1874623462550168</v>
      </c>
      <c r="AP110">
        <f t="shared" si="172"/>
        <v>1.4614243915737404</v>
      </c>
      <c r="AQ110">
        <f t="shared" si="201"/>
        <v>1.0002904802010544</v>
      </c>
      <c r="AR110">
        <f t="shared" si="182"/>
        <v>8</v>
      </c>
      <c r="AS110">
        <f t="shared" si="183"/>
        <v>7.001016658416541</v>
      </c>
      <c r="AT110">
        <f>+IMABS(IMDIV(COMPLEX(AV$85-AU96,-AV96),COMPLEX(AV$85+AU96,AV96)))</f>
        <v>0.1356728539373373</v>
      </c>
      <c r="AU110">
        <f t="shared" si="173"/>
        <v>1.3139386621266693</v>
      </c>
      <c r="AV110">
        <f t="shared" si="202"/>
        <v>0.9999533197311029</v>
      </c>
      <c r="AW110">
        <f t="shared" si="184"/>
        <v>8</v>
      </c>
      <c r="AX110">
        <f t="shared" si="185"/>
        <v>6.999824923013912</v>
      </c>
      <c r="AY110">
        <f>+IMABS(IMDIV(COMPLEX(BA$85-AZ96,-BA96),COMPLEX(BA$85+AZ96,BA96)))</f>
        <v>0.13893238690563467</v>
      </c>
      <c r="AZ110">
        <f t="shared" si="174"/>
        <v>1.3226979735223392</v>
      </c>
      <c r="BA110">
        <f t="shared" si="203"/>
        <v>0.9997717109012391</v>
      </c>
      <c r="BB110">
        <f t="shared" si="186"/>
        <v>8</v>
      </c>
      <c r="BC110">
        <f t="shared" si="187"/>
        <v>7.0002419366162325</v>
      </c>
      <c r="BD110">
        <f>+IMABS(IMDIV(COMPLEX(BF$85-BE96,-BF96),COMPLEX(BF$85+BE96,BF96)))</f>
        <v>0.14222827698913806</v>
      </c>
      <c r="BE110">
        <f t="shared" si="175"/>
        <v>1.331622675762505</v>
      </c>
      <c r="BF110">
        <v>1</v>
      </c>
      <c r="BG110">
        <f t="shared" si="188"/>
        <v>8</v>
      </c>
      <c r="BH110">
        <f t="shared" si="189"/>
        <v>7</v>
      </c>
      <c r="BM110">
        <f>+IMABS(IMDIV(COMPLEX(BO$85-BN95,-BO95),COMPLEX(BO$85+BN95,BO95)))</f>
        <v>1</v>
      </c>
      <c r="BN110" t="e">
        <f t="shared" si="176"/>
        <v>#DIV/0!</v>
      </c>
      <c r="BO110" t="e">
        <f t="shared" si="190"/>
        <v>#DIV/0!</v>
      </c>
      <c r="BP110">
        <f t="shared" si="191"/>
        <v>8</v>
      </c>
      <c r="BQ110" t="e">
        <f t="shared" si="192"/>
        <v>#DIV/0!</v>
      </c>
      <c r="BR110">
        <f>+IMABS(IMDIV(COMPLEX(BT$85-BS96,-BT96),COMPLEX(BT$85+BS96,BT96)))</f>
        <v>0.6479717703592739</v>
      </c>
      <c r="BS110">
        <f t="shared" si="177"/>
        <v>4.681362548796627</v>
      </c>
      <c r="BT110">
        <f t="shared" si="204"/>
        <v>1.000291142905262</v>
      </c>
      <c r="BU110">
        <f t="shared" si="193"/>
        <v>8</v>
      </c>
      <c r="BV110">
        <f t="shared" si="194"/>
        <v>25.407524329376642</v>
      </c>
      <c r="BW110">
        <f>+IMABS(IMDIV(COMPLEX(BY$85-BX96,-BY96),COMPLEX(BY$85+BX96,BY96)))</f>
        <v>0.23532150849493536</v>
      </c>
      <c r="BX110">
        <f t="shared" si="178"/>
        <v>1.615478298681497</v>
      </c>
      <c r="BY110">
        <f t="shared" si="205"/>
        <v>0.9996771650256788</v>
      </c>
      <c r="BZ110">
        <f t="shared" si="195"/>
        <v>8</v>
      </c>
      <c r="CA110">
        <f t="shared" si="196"/>
        <v>7.000080160319888</v>
      </c>
      <c r="CB110">
        <f>+IMABS(IMDIV(COMPLEX(CD$85-CC96,-CD96),COMPLEX(CD$85+CC96,CD96)))</f>
        <v>0.9785813293382278</v>
      </c>
      <c r="CC110">
        <f t="shared" si="179"/>
        <v>92.37647660690635</v>
      </c>
      <c r="CD110">
        <f t="shared" si="206"/>
        <v>0.9998969173565947</v>
      </c>
      <c r="CE110">
        <f t="shared" si="197"/>
        <v>8</v>
      </c>
      <c r="CF110">
        <f t="shared" si="198"/>
        <v>26.507718613671287</v>
      </c>
      <c r="DI110">
        <f>+IMABS(IMDIV(COMPLEX(DK$85-DJ96,-DK96),COMPLEX(DK$85+DJ96,DK96)))</f>
        <v>0.49141217104535656</v>
      </c>
      <c r="DJ110">
        <f t="shared" si="180"/>
        <v>2.9324574559930388</v>
      </c>
      <c r="DK110">
        <f t="shared" si="207"/>
        <v>0.9998150207954446</v>
      </c>
      <c r="DL110">
        <f t="shared" si="199"/>
        <v>8</v>
      </c>
      <c r="DM110">
        <f t="shared" si="200"/>
        <v>6.999696352215599</v>
      </c>
    </row>
    <row r="111" spans="4:117" ht="12.75">
      <c r="D111">
        <f t="shared" si="163"/>
        <v>15.97</v>
      </c>
      <c r="E111">
        <f t="shared" si="160"/>
        <v>1.542</v>
      </c>
      <c r="F111">
        <f t="shared" si="161"/>
        <v>260</v>
      </c>
      <c r="G111">
        <f t="shared" si="162"/>
        <v>115.1</v>
      </c>
      <c r="P111">
        <f t="shared" si="181"/>
        <v>-1.6075161076153561</v>
      </c>
      <c r="Q111">
        <f t="shared" si="181"/>
        <v>-1.3574460022810175</v>
      </c>
      <c r="R111">
        <f t="shared" si="181"/>
        <v>-1.3909553640029024</v>
      </c>
      <c r="S111">
        <f t="shared" si="181"/>
        <v>-1.4516658354051282</v>
      </c>
      <c r="T111">
        <f t="shared" si="181"/>
        <v>-1.5321187107856085</v>
      </c>
      <c r="U111">
        <f t="shared" si="181"/>
        <v>-1.6769611557407138</v>
      </c>
      <c r="V111">
        <f t="shared" si="181"/>
        <v>-1.9530751867685572</v>
      </c>
      <c r="W111">
        <f t="shared" si="181"/>
        <v>-2.538990987153056</v>
      </c>
      <c r="Z111">
        <f t="shared" si="164"/>
        <v>-7.821074879497753</v>
      </c>
      <c r="AA111">
        <f t="shared" si="165"/>
        <v>28.315770299728435</v>
      </c>
      <c r="AB111">
        <f t="shared" si="166"/>
        <v>146.39050536347332</v>
      </c>
      <c r="AC111">
        <f t="shared" si="167"/>
        <v>1257.2503289239892</v>
      </c>
      <c r="AD111">
        <f t="shared" si="168"/>
        <v>-12.205108534244102</v>
      </c>
      <c r="AE111">
        <f t="shared" si="169"/>
        <v>-8.137454378763529</v>
      </c>
      <c r="AF111">
        <f t="shared" si="170"/>
        <v>-9.17917983041986</v>
      </c>
      <c r="AG111">
        <f t="shared" si="171"/>
        <v>-12.100240673880254</v>
      </c>
      <c r="AO111">
        <f>+IMABS(IMDIV(COMPLEX(AQ$85-AP97,-AQ97),COMPLEX(AQ$85+AP97,AQ97)))</f>
        <v>0.12070981595051625</v>
      </c>
      <c r="AP111">
        <f t="shared" si="172"/>
        <v>1.2745619549500693</v>
      </c>
      <c r="AQ111">
        <f t="shared" si="201"/>
        <v>1.00044109493726</v>
      </c>
      <c r="AR111">
        <f t="shared" si="182"/>
        <v>9</v>
      </c>
      <c r="AS111">
        <f t="shared" si="183"/>
        <v>8.001457753353801</v>
      </c>
      <c r="AT111">
        <f>+IMABS(IMDIV(COMPLEX(AV$85-AU97,-AV97),COMPLEX(AV$85+AU97,AV97)))</f>
        <v>0.38360013823624134</v>
      </c>
      <c r="AU111">
        <f t="shared" si="173"/>
        <v>2.244647061206707</v>
      </c>
      <c r="AV111">
        <f t="shared" si="202"/>
        <v>1.0002883516963934</v>
      </c>
      <c r="AW111">
        <f t="shared" si="184"/>
        <v>9</v>
      </c>
      <c r="AX111">
        <f t="shared" si="185"/>
        <v>8.000113274710305</v>
      </c>
      <c r="AY111">
        <f>+IMABS(IMDIV(COMPLEX(BA$85-AZ97,-BA97),COMPLEX(BA$85+AZ97,BA97)))</f>
        <v>0.1460822746491249</v>
      </c>
      <c r="AZ111">
        <f t="shared" si="174"/>
        <v>1.3421460178475617</v>
      </c>
      <c r="BA111">
        <f t="shared" si="203"/>
        <v>1.000108806145724</v>
      </c>
      <c r="BB111">
        <f t="shared" si="186"/>
        <v>9</v>
      </c>
      <c r="BC111">
        <f t="shared" si="187"/>
        <v>8.000350742761956</v>
      </c>
      <c r="BD111">
        <f>+IMABS(IMDIV(COMPLEX(BF$85-BE97,-BF97),COMPLEX(BF$85+BE97,BF97)))</f>
        <v>0.17846596739259224</v>
      </c>
      <c r="BE111">
        <f t="shared" si="175"/>
        <v>1.4344700531179992</v>
      </c>
      <c r="BF111">
        <v>1</v>
      </c>
      <c r="BG111">
        <f t="shared" si="188"/>
        <v>9</v>
      </c>
      <c r="BH111">
        <f t="shared" si="189"/>
        <v>8</v>
      </c>
      <c r="BM111">
        <f>+IMABS(IMDIV(COMPLEX(BO$85-BN96,-BO96),COMPLEX(BO$85+BN96,BO96)))</f>
        <v>1</v>
      </c>
      <c r="BN111" t="e">
        <f t="shared" si="176"/>
        <v>#DIV/0!</v>
      </c>
      <c r="BO111" t="e">
        <f t="shared" si="190"/>
        <v>#DIV/0!</v>
      </c>
      <c r="BP111">
        <f t="shared" si="191"/>
        <v>9</v>
      </c>
      <c r="BQ111" t="e">
        <f t="shared" si="192"/>
        <v>#DIV/0!</v>
      </c>
      <c r="BR111">
        <f>+IMABS(IMDIV(COMPLEX(BT$85-BS97,-BT97),COMPLEX(BT$85+BS97,BT97)))</f>
        <v>0.6595500917354916</v>
      </c>
      <c r="BS111">
        <f t="shared" si="177"/>
        <v>4.874579347649947</v>
      </c>
      <c r="BT111">
        <f t="shared" si="204"/>
        <v>0.9999137123384506</v>
      </c>
      <c r="BU111">
        <f t="shared" si="193"/>
        <v>9</v>
      </c>
      <c r="BV111">
        <f t="shared" si="194"/>
        <v>26.407438041715093</v>
      </c>
      <c r="BW111">
        <f>+IMABS(IMDIV(COMPLEX(BY$85-BX97,-BY97),COMPLEX(BY$85+BX97,BY97)))</f>
        <v>0.3134034915232327</v>
      </c>
      <c r="BX111">
        <f t="shared" si="178"/>
        <v>1.9129189783342377</v>
      </c>
      <c r="BY111">
        <f t="shared" si="205"/>
        <v>0.9999576468030515</v>
      </c>
      <c r="BZ111">
        <f t="shared" si="195"/>
        <v>9</v>
      </c>
      <c r="CA111">
        <f t="shared" si="196"/>
        <v>8.00003780712294</v>
      </c>
      <c r="CB111">
        <f>+IMABS(IMDIV(COMPLEX(CD$85-CC97,-CD97),COMPLEX(CD$85+CC97,CD97)))</f>
        <v>0.9789170534628459</v>
      </c>
      <c r="CC111">
        <f t="shared" si="179"/>
        <v>93.86340044905162</v>
      </c>
      <c r="CD111">
        <f t="shared" si="206"/>
        <v>0.9995463596474307</v>
      </c>
      <c r="CE111">
        <f t="shared" si="197"/>
        <v>9</v>
      </c>
      <c r="CF111">
        <f t="shared" si="198"/>
        <v>27.50726497331872</v>
      </c>
      <c r="DI111">
        <f>+IMABS(IMDIV(COMPLEX(DK$85-DJ97,-DK97),COMPLEX(DK$85+DJ97,DK97)))</f>
        <v>0.5791995392468174</v>
      </c>
      <c r="DJ111">
        <f t="shared" si="180"/>
        <v>3.752846506917409</v>
      </c>
      <c r="DK111">
        <f t="shared" si="207"/>
        <v>1.0002256148500557</v>
      </c>
      <c r="DL111">
        <f t="shared" si="199"/>
        <v>9</v>
      </c>
      <c r="DM111">
        <f t="shared" si="200"/>
        <v>7.999921967065655</v>
      </c>
    </row>
    <row r="112" spans="4:117" ht="12.75">
      <c r="D112">
        <f t="shared" si="163"/>
        <v>16.08</v>
      </c>
      <c r="E112">
        <f t="shared" si="160"/>
        <v>1.707</v>
      </c>
      <c r="F112">
        <f t="shared" si="161"/>
        <v>288.3</v>
      </c>
      <c r="G112">
        <f t="shared" si="162"/>
        <v>158.7</v>
      </c>
      <c r="P112">
        <f t="shared" si="181"/>
        <v>-2.060888584739996</v>
      </c>
      <c r="Q112">
        <f t="shared" si="181"/>
        <v>-1.424307860859838</v>
      </c>
      <c r="R112">
        <f t="shared" si="181"/>
        <v>-1.2680599946018132</v>
      </c>
      <c r="S112">
        <f t="shared" si="181"/>
        <v>-1.2173991413281928</v>
      </c>
      <c r="T112">
        <f t="shared" si="181"/>
        <v>-1.1971300792327064</v>
      </c>
      <c r="U112">
        <f t="shared" si="181"/>
        <v>-1.208328212349577</v>
      </c>
      <c r="V112">
        <f t="shared" si="181"/>
        <v>-1.2999149764241658</v>
      </c>
      <c r="W112">
        <f t="shared" si="181"/>
        <v>-1.6184743447935914</v>
      </c>
      <c r="Z112">
        <f t="shared" si="164"/>
        <v>-8.250175897940373</v>
      </c>
      <c r="AA112">
        <f t="shared" si="165"/>
        <v>28.25120911934405</v>
      </c>
      <c r="AB112">
        <f t="shared" si="166"/>
        <v>146.376032815874</v>
      </c>
      <c r="AC112">
        <f t="shared" si="167"/>
        <v>1257.2318535218799</v>
      </c>
      <c r="AD112">
        <f t="shared" si="168"/>
        <v>-12.248001157537335</v>
      </c>
      <c r="AE112">
        <f t="shared" si="169"/>
        <v>-8.243902425377446</v>
      </c>
      <c r="AF112">
        <f t="shared" si="170"/>
        <v>-9.436315648107477</v>
      </c>
      <c r="AG112">
        <f t="shared" si="171"/>
        <v>-12.732852940851505</v>
      </c>
      <c r="AO112">
        <f>+IMABS(IMDIV(COMPLEX(AQ$85-AP98,-AQ98),COMPLEX(AQ$85+AP98,AQ98)))</f>
        <v>0.14679690353641842</v>
      </c>
      <c r="AP112">
        <f t="shared" si="172"/>
        <v>1.3441077608482035</v>
      </c>
      <c r="AQ112">
        <f t="shared" si="201"/>
        <v>1.0000801792025322</v>
      </c>
      <c r="AR112">
        <f t="shared" si="182"/>
        <v>10</v>
      </c>
      <c r="AS112">
        <f t="shared" si="183"/>
        <v>9.001537932556333</v>
      </c>
      <c r="AT112">
        <f>+IMABS(IMDIV(COMPLEX(AV$85-AU98,-AV98),COMPLEX(AV$85+AU98,AV98)))</f>
        <v>0.4135632385066774</v>
      </c>
      <c r="AU112">
        <f t="shared" si="173"/>
        <v>2.410427400402273</v>
      </c>
      <c r="AV112">
        <f t="shared" si="202"/>
        <v>1.0001773445652584</v>
      </c>
      <c r="AW112">
        <f t="shared" si="184"/>
        <v>10</v>
      </c>
      <c r="AX112">
        <f t="shared" si="185"/>
        <v>9.000290619275564</v>
      </c>
      <c r="AY112">
        <f>+IMABS(IMDIV(COMPLEX(BA$85-AZ98,-BA98),COMPLEX(BA$85+AZ98,BA98)))</f>
        <v>0.1795410460058579</v>
      </c>
      <c r="AZ112">
        <f t="shared" si="174"/>
        <v>1.4376600319414392</v>
      </c>
      <c r="BA112">
        <f t="shared" si="203"/>
        <v>1.0004593124157544</v>
      </c>
      <c r="BB112">
        <f t="shared" si="186"/>
        <v>10</v>
      </c>
      <c r="BC112">
        <f t="shared" si="187"/>
        <v>9.00081005517771</v>
      </c>
      <c r="BD112">
        <f>+IMABS(IMDIV(COMPLEX(BF$85-BE98,-BF98),COMPLEX(BF$85+BE98,BF98)))</f>
        <v>0.20026885036243455</v>
      </c>
      <c r="BE112">
        <f t="shared" si="175"/>
        <v>1.5008404398232968</v>
      </c>
      <c r="BF112">
        <v>1</v>
      </c>
      <c r="BG112">
        <f t="shared" si="188"/>
        <v>10</v>
      </c>
      <c r="BH112">
        <f t="shared" si="189"/>
        <v>9</v>
      </c>
      <c r="BM112">
        <f>+IMABS(IMDIV(COMPLEX(BO$85-BN97,-BO97),COMPLEX(BO$85+BN97,BO97)))</f>
        <v>1</v>
      </c>
      <c r="BN112" t="e">
        <f t="shared" si="176"/>
        <v>#DIV/0!</v>
      </c>
      <c r="BO112" t="e">
        <f t="shared" si="190"/>
        <v>#DIV/0!</v>
      </c>
      <c r="BP112">
        <f t="shared" si="191"/>
        <v>10</v>
      </c>
      <c r="BQ112" t="e">
        <f t="shared" si="192"/>
        <v>#DIV/0!</v>
      </c>
      <c r="BR112">
        <f>+IMABS(IMDIV(COMPLEX(BT$85-BS98,-BT98),COMPLEX(BT$85+BS98,BT98)))</f>
        <v>0.6730209574145221</v>
      </c>
      <c r="BS112">
        <f t="shared" si="177"/>
        <v>5.11659996367249</v>
      </c>
      <c r="BT112">
        <f t="shared" si="204"/>
        <v>0.9999218220974184</v>
      </c>
      <c r="BU112">
        <f t="shared" si="193"/>
        <v>10</v>
      </c>
      <c r="BV112">
        <f t="shared" si="194"/>
        <v>27.407359863812513</v>
      </c>
      <c r="BW112">
        <f>+IMABS(IMDIV(COMPLEX(BY$85-BX98,-BY98),COMPLEX(BY$85+BX98,BY98)))</f>
        <v>0.3296985413721519</v>
      </c>
      <c r="BX112">
        <f t="shared" si="178"/>
        <v>1.9837321316503376</v>
      </c>
      <c r="BY112">
        <f t="shared" si="205"/>
        <v>0.9998649857108557</v>
      </c>
      <c r="BZ112">
        <f t="shared" si="195"/>
        <v>10</v>
      </c>
      <c r="CA112">
        <f t="shared" si="196"/>
        <v>8.999902792833796</v>
      </c>
      <c r="CB112">
        <f>+IMABS(IMDIV(COMPLEX(CD$85-CC98,-CD98),COMPLEX(CD$85+CC98,CD98)))</f>
        <v>0.9795858635698559</v>
      </c>
      <c r="CC112">
        <f t="shared" si="179"/>
        <v>96.97132525511788</v>
      </c>
      <c r="CD112">
        <f t="shared" si="206"/>
        <v>1.0002612305316143</v>
      </c>
      <c r="CE112">
        <f t="shared" si="197"/>
        <v>10</v>
      </c>
      <c r="CF112">
        <f t="shared" si="198"/>
        <v>28.507526203850333</v>
      </c>
      <c r="DI112">
        <f>+IMABS(IMDIV(COMPLEX(DK$85-DJ98,-DK98),COMPLEX(DK$85+DJ98,DK98)))</f>
        <v>0.6273894487078333</v>
      </c>
      <c r="DJ112">
        <f t="shared" si="180"/>
        <v>4.367534529186709</v>
      </c>
      <c r="DK112">
        <f t="shared" si="207"/>
        <v>1.0001224019204737</v>
      </c>
      <c r="DL112">
        <f t="shared" si="199"/>
        <v>10</v>
      </c>
      <c r="DM112">
        <f t="shared" si="200"/>
        <v>9.000044368986128</v>
      </c>
    </row>
    <row r="113" spans="4:117" ht="12.75">
      <c r="D113">
        <f t="shared" si="163"/>
        <v>16.18</v>
      </c>
      <c r="E113">
        <f t="shared" si="160"/>
        <v>1.859</v>
      </c>
      <c r="F113">
        <f t="shared" si="161"/>
        <v>331.3</v>
      </c>
      <c r="G113">
        <f t="shared" si="162"/>
        <v>196.2</v>
      </c>
      <c r="P113">
        <f t="shared" si="181"/>
        <v>-2.1597948860801974</v>
      </c>
      <c r="Q113">
        <f t="shared" si="181"/>
        <v>-1.305011784434538</v>
      </c>
      <c r="R113">
        <f t="shared" si="181"/>
        <v>-1.026467576968822</v>
      </c>
      <c r="S113">
        <f t="shared" si="181"/>
        <v>-0.8988076291706547</v>
      </c>
      <c r="T113">
        <f t="shared" si="181"/>
        <v>-0.8053156585329985</v>
      </c>
      <c r="U113">
        <f t="shared" si="181"/>
        <v>-0.713720526916674</v>
      </c>
      <c r="V113">
        <f t="shared" si="181"/>
        <v>-0.651823058819281</v>
      </c>
      <c r="W113">
        <f t="shared" si="181"/>
        <v>-0.7207833164521009</v>
      </c>
      <c r="Z113">
        <f t="shared" si="164"/>
        <v>-8.544506399839374</v>
      </c>
      <c r="AA113">
        <f t="shared" si="165"/>
        <v>28.23220765868609</v>
      </c>
      <c r="AB113">
        <f t="shared" si="166"/>
        <v>146.3657900506013</v>
      </c>
      <c r="AC113">
        <f t="shared" si="167"/>
        <v>1257.1937695594197</v>
      </c>
      <c r="AD113">
        <f t="shared" si="168"/>
        <v>-12.33190011299627</v>
      </c>
      <c r="AE113">
        <f t="shared" si="169"/>
        <v>-8.419637688742496</v>
      </c>
      <c r="AF113">
        <f t="shared" si="170"/>
        <v>-9.801857861372026</v>
      </c>
      <c r="AG113">
        <f t="shared" si="171"/>
        <v>-13.531528677244596</v>
      </c>
      <c r="AO113">
        <f>+IMABS(IMDIV(COMPLEX(AQ$85-AP99,-AQ99),COMPLEX(AQ$85+AP99,AQ99)))</f>
        <v>0.2208246536842474</v>
      </c>
      <c r="AP113">
        <f t="shared" si="172"/>
        <v>1.5668163263337147</v>
      </c>
      <c r="AQ113">
        <f t="shared" si="201"/>
        <v>0.9998827864286629</v>
      </c>
      <c r="AR113">
        <f t="shared" si="182"/>
        <v>11</v>
      </c>
      <c r="AS113">
        <f t="shared" si="183"/>
        <v>10.001420718984996</v>
      </c>
      <c r="AT113">
        <f>+IMABS(IMDIV(COMPLEX(AV$85-AU99,-AV99),COMPLEX(AV$85+AU99,AV99)))</f>
        <v>0.2551736566575131</v>
      </c>
      <c r="AU113">
        <f t="shared" si="173"/>
        <v>1.6851896658552499</v>
      </c>
      <c r="AV113">
        <f t="shared" si="202"/>
        <v>1.0001125613384272</v>
      </c>
      <c r="AW113">
        <f t="shared" si="184"/>
        <v>11</v>
      </c>
      <c r="AX113">
        <f t="shared" si="185"/>
        <v>10.000403180613992</v>
      </c>
      <c r="AY113">
        <f>+IMABS(IMDIV(COMPLEX(BA$85-AZ99,-BA99),COMPLEX(BA$85+AZ99,BA99)))</f>
        <v>0.20870817445514342</v>
      </c>
      <c r="AZ113">
        <f t="shared" si="174"/>
        <v>1.5275125250066475</v>
      </c>
      <c r="BA113">
        <f t="shared" si="203"/>
        <v>0.9996809718629892</v>
      </c>
      <c r="BB113">
        <f t="shared" si="186"/>
        <v>11</v>
      </c>
      <c r="BC113">
        <f t="shared" si="187"/>
        <v>10.0004910270407</v>
      </c>
      <c r="BD113">
        <f>+IMABS(IMDIV(COMPLEX(BF$85-BE99,-BF99),COMPLEX(BF$85+BE99,BF99)))</f>
        <v>0.1865858578485044</v>
      </c>
      <c r="BE113">
        <f t="shared" si="175"/>
        <v>1.4587721018839956</v>
      </c>
      <c r="BF113">
        <v>1</v>
      </c>
      <c r="BG113">
        <f t="shared" si="188"/>
        <v>11</v>
      </c>
      <c r="BH113">
        <f t="shared" si="189"/>
        <v>10</v>
      </c>
      <c r="BM113">
        <f>+IMABS(IMDIV(COMPLEX(BO$85-BN98,-BO98),COMPLEX(BO$85+BN98,BO98)))</f>
        <v>1</v>
      </c>
      <c r="BN113" t="e">
        <f t="shared" si="176"/>
        <v>#DIV/0!</v>
      </c>
      <c r="BO113" t="e">
        <f t="shared" si="190"/>
        <v>#DIV/0!</v>
      </c>
      <c r="BP113">
        <f t="shared" si="191"/>
        <v>11</v>
      </c>
      <c r="BQ113" t="e">
        <f t="shared" si="192"/>
        <v>#DIV/0!</v>
      </c>
      <c r="BR113">
        <f>+IMABS(IMDIV(COMPLEX(BT$85-BS99,-BT99),COMPLEX(BT$85+BS99,BT99)))</f>
        <v>0.7440255899427806</v>
      </c>
      <c r="BS113">
        <f t="shared" si="177"/>
        <v>6.813281021149452</v>
      </c>
      <c r="BT113">
        <f t="shared" si="204"/>
        <v>0.9998944850527519</v>
      </c>
      <c r="BU113">
        <f t="shared" si="193"/>
        <v>11</v>
      </c>
      <c r="BV113">
        <f t="shared" si="194"/>
        <v>28.407254348865266</v>
      </c>
      <c r="BW113">
        <f>+IMABS(IMDIV(COMPLEX(BY$85-BX99,-BY99),COMPLEX(BY$85+BX99,BY99)))</f>
        <v>0.2783349124841475</v>
      </c>
      <c r="BX113">
        <f t="shared" si="178"/>
        <v>1.771368650913249</v>
      </c>
      <c r="BY113">
        <f t="shared" si="205"/>
        <v>0.999643708190321</v>
      </c>
      <c r="BZ113">
        <f t="shared" si="195"/>
        <v>11</v>
      </c>
      <c r="CA113">
        <f t="shared" si="196"/>
        <v>9.999546501024117</v>
      </c>
      <c r="CB113">
        <f>+IMABS(IMDIV(COMPLEX(CD$85-CC99,-CD99),COMPLEX(CD$85+CC99,CD99)))</f>
        <v>0.980493279118831</v>
      </c>
      <c r="CC113">
        <f t="shared" si="179"/>
        <v>101.52876494125258</v>
      </c>
      <c r="CD113">
        <f t="shared" si="206"/>
        <v>1.0152876494125258</v>
      </c>
      <c r="CE113">
        <f t="shared" si="197"/>
        <v>11</v>
      </c>
      <c r="CF113">
        <f t="shared" si="198"/>
        <v>29.522813853262857</v>
      </c>
      <c r="DI113">
        <f>+IMABS(IMDIV(COMPLEX(DK$85-DJ99,-DK99),COMPLEX(DK$85+DJ99,DK99)))</f>
        <v>0.5999086859273107</v>
      </c>
      <c r="DJ113">
        <f t="shared" si="180"/>
        <v>3.998858834602534</v>
      </c>
      <c r="DK113">
        <f t="shared" si="207"/>
        <v>0.9999646998255899</v>
      </c>
      <c r="DL113">
        <f t="shared" si="199"/>
        <v>11</v>
      </c>
      <c r="DM113">
        <f t="shared" si="200"/>
        <v>10.000009068811718</v>
      </c>
    </row>
    <row r="114" spans="4:117" ht="12.75">
      <c r="D114">
        <f t="shared" si="163"/>
        <v>16.24</v>
      </c>
      <c r="E114">
        <f t="shared" si="160"/>
        <v>2.003</v>
      </c>
      <c r="F114">
        <f t="shared" si="161"/>
        <v>389.5</v>
      </c>
      <c r="G114">
        <f t="shared" si="162"/>
        <v>225.1</v>
      </c>
      <c r="P114">
        <f t="shared" si="181"/>
        <v>-1.9803567822439063</v>
      </c>
      <c r="Q114">
        <f t="shared" si="181"/>
        <v>-1.0666480699798935</v>
      </c>
      <c r="R114">
        <f t="shared" si="181"/>
        <v>-0.7488811750440907</v>
      </c>
      <c r="S114">
        <f t="shared" si="181"/>
        <v>-0.5944641378433689</v>
      </c>
      <c r="T114">
        <f t="shared" si="181"/>
        <v>-0.47409681479232635</v>
      </c>
      <c r="U114">
        <f t="shared" si="181"/>
        <v>-0.3424539191873127</v>
      </c>
      <c r="V114">
        <f t="shared" si="181"/>
        <v>-0.21572964172114162</v>
      </c>
      <c r="W114">
        <f t="shared" si="181"/>
        <v>-0.16609982430331016</v>
      </c>
      <c r="Z114">
        <f t="shared" si="164"/>
        <v>-8.934620099427754</v>
      </c>
      <c r="AA114">
        <f t="shared" si="165"/>
        <v>28.13532192537092</v>
      </c>
      <c r="AB114">
        <f t="shared" si="166"/>
        <v>146.2840394053697</v>
      </c>
      <c r="AC114">
        <f t="shared" si="167"/>
        <v>1257.0873040873448</v>
      </c>
      <c r="AD114">
        <f t="shared" si="168"/>
        <v>-12.481717638650446</v>
      </c>
      <c r="AE114">
        <f t="shared" si="169"/>
        <v>-8.65853430771126</v>
      </c>
      <c r="AF114">
        <f t="shared" si="170"/>
        <v>-10.227681017394163</v>
      </c>
      <c r="AG114">
        <f t="shared" si="171"/>
        <v>-14.388211313068801</v>
      </c>
      <c r="AO114">
        <f>+IMABS(IMDIV(COMPLEX(AQ$85-AP100,-AQ100),COMPLEX(AQ$85+AP100,AQ100)))</f>
        <v>0.3050085827123792</v>
      </c>
      <c r="AP114">
        <f t="shared" si="172"/>
        <v>1.8777333795077702</v>
      </c>
      <c r="AQ114">
        <f t="shared" si="201"/>
        <v>1.0003907189705754</v>
      </c>
      <c r="AR114">
        <f t="shared" si="182"/>
        <v>12</v>
      </c>
      <c r="AS114">
        <f t="shared" si="183"/>
        <v>11.00181143795557</v>
      </c>
      <c r="AT114">
        <f>+IMABS(IMDIV(COMPLEX(AV$85-AU100,-AV100),COMPLEX(AV$85+AU100,AV100)))</f>
        <v>0.2867910361550621</v>
      </c>
      <c r="AU114">
        <f t="shared" si="173"/>
        <v>1.8042272340744574</v>
      </c>
      <c r="AV114">
        <f t="shared" si="202"/>
        <v>1.0001259612386126</v>
      </c>
      <c r="AW114">
        <f t="shared" si="184"/>
        <v>12</v>
      </c>
      <c r="AX114">
        <f t="shared" si="185"/>
        <v>11.000529141852605</v>
      </c>
      <c r="AY114">
        <f>+IMABS(IMDIV(COMPLEX(BA$85-AZ100,-BA100),COMPLEX(BA$85+AZ100,BA100)))</f>
        <v>0.2641226106853897</v>
      </c>
      <c r="AZ114">
        <f t="shared" si="174"/>
        <v>1.717844071636421</v>
      </c>
      <c r="BA114">
        <f t="shared" si="203"/>
        <v>0.9999092384379633</v>
      </c>
      <c r="BB114">
        <f t="shared" si="186"/>
        <v>12</v>
      </c>
      <c r="BC114">
        <f t="shared" si="187"/>
        <v>11.000400265478664</v>
      </c>
      <c r="BD114">
        <f>+IMABS(IMDIV(COMPLEX(BF$85-BE100,-BF100),COMPLEX(BF$85+BE100,BF100)))</f>
        <v>0.15803803271439038</v>
      </c>
      <c r="BE114">
        <f t="shared" si="175"/>
        <v>1.3754042079213797</v>
      </c>
      <c r="BF114">
        <v>1</v>
      </c>
      <c r="BG114">
        <f t="shared" si="188"/>
        <v>12</v>
      </c>
      <c r="BH114">
        <f t="shared" si="189"/>
        <v>11</v>
      </c>
      <c r="BM114">
        <f>+IMABS(IMDIV(COMPLEX(BO$85-BN99,-BO99),COMPLEX(BO$85+BN99,BO99)))</f>
        <v>1</v>
      </c>
      <c r="BN114" t="e">
        <f t="shared" si="176"/>
        <v>#DIV/0!</v>
      </c>
      <c r="BO114" t="e">
        <f t="shared" si="190"/>
        <v>#DIV/0!</v>
      </c>
      <c r="BP114">
        <f t="shared" si="191"/>
        <v>12</v>
      </c>
      <c r="BQ114" t="e">
        <f t="shared" si="192"/>
        <v>#DIV/0!</v>
      </c>
      <c r="BR114">
        <f>+IMABS(IMDIV(COMPLEX(BT$85-BS100,-BT100),COMPLEX(BT$85+BS100,BT100)))</f>
        <v>0.8418227943409571</v>
      </c>
      <c r="BS114">
        <f t="shared" si="177"/>
        <v>11.644046856606364</v>
      </c>
      <c r="BT114">
        <f t="shared" si="204"/>
        <v>1.0000040240987946</v>
      </c>
      <c r="BU114">
        <f t="shared" si="193"/>
        <v>12</v>
      </c>
      <c r="BV114">
        <f t="shared" si="194"/>
        <v>29.40725837296406</v>
      </c>
      <c r="BW114">
        <f>+IMABS(IMDIV(COMPLEX(BY$85-BX100,-BY100),COMPLEX(BY$85+BX100,BY100)))</f>
        <v>0.16386076724147733</v>
      </c>
      <c r="BX114">
        <f t="shared" si="178"/>
        <v>1.3919461276823029</v>
      </c>
      <c r="BY114">
        <f t="shared" si="205"/>
        <v>0.9999612986223441</v>
      </c>
      <c r="BZ114">
        <f t="shared" si="195"/>
        <v>12</v>
      </c>
      <c r="CA114">
        <f t="shared" si="196"/>
        <v>10.99950779964646</v>
      </c>
      <c r="CB114">
        <f>+IMABS(IMDIV(COMPLEX(CD$85-CC100,-CD100),COMPLEX(CD$85+CC100,CD100)))</f>
        <v>0.9815765469464433</v>
      </c>
      <c r="CC114">
        <f t="shared" si="179"/>
        <v>107.55728262155986</v>
      </c>
      <c r="CD114">
        <f t="shared" si="206"/>
        <v>1.0755728262155986</v>
      </c>
      <c r="CE114">
        <f t="shared" si="197"/>
        <v>12</v>
      </c>
      <c r="CF114">
        <f t="shared" si="198"/>
        <v>30.598386679478455</v>
      </c>
      <c r="DI114">
        <f>+IMABS(IMDIV(COMPLEX(DK$85-DJ100,-DK100),COMPLEX(DK$85+DJ100,DK100)))</f>
        <v>0.42633103594752625</v>
      </c>
      <c r="DJ114">
        <f t="shared" si="180"/>
        <v>2.4863311863199544</v>
      </c>
      <c r="DK114">
        <f t="shared" si="207"/>
        <v>1.0001332205631353</v>
      </c>
      <c r="DL114">
        <f t="shared" si="199"/>
        <v>12</v>
      </c>
      <c r="DM114">
        <f t="shared" si="200"/>
        <v>11.000142289374853</v>
      </c>
    </row>
    <row r="115" spans="4:117" ht="12.75">
      <c r="D115">
        <f t="shared" si="163"/>
        <v>16.25</v>
      </c>
      <c r="E115">
        <f t="shared" si="160"/>
        <v>2.148</v>
      </c>
      <c r="F115">
        <f t="shared" si="161"/>
        <v>466.9</v>
      </c>
      <c r="G115">
        <f t="shared" si="162"/>
        <v>240.9</v>
      </c>
      <c r="P115">
        <f aca="true" t="shared" si="208" ref="P115:W124">10*LOG(4*$F105*P$103/(($F105+P$103)^2+$G105^2))</f>
        <v>-1.6195819483770977</v>
      </c>
      <c r="Q115">
        <f t="shared" si="208"/>
        <v>-0.7695192074080404</v>
      </c>
      <c r="R115">
        <f t="shared" si="208"/>
        <v>-0.48166135850789554</v>
      </c>
      <c r="S115">
        <f t="shared" si="208"/>
        <v>-0.344521293919457</v>
      </c>
      <c r="T115">
        <f t="shared" si="208"/>
        <v>-0.2396337601719982</v>
      </c>
      <c r="U115">
        <f t="shared" si="208"/>
        <v>-0.12834265456755597</v>
      </c>
      <c r="V115">
        <f t="shared" si="208"/>
        <v>-0.02938744314273836</v>
      </c>
      <c r="W115">
        <f t="shared" si="208"/>
        <v>-0.019192912596841017</v>
      </c>
      <c r="Z115">
        <f t="shared" si="164"/>
        <v>-9.588502058540318</v>
      </c>
      <c r="AA115">
        <f t="shared" si="165"/>
        <v>27.87468828888606</v>
      </c>
      <c r="AB115">
        <f t="shared" si="166"/>
        <v>146.08235129394484</v>
      </c>
      <c r="AC115">
        <f t="shared" si="167"/>
        <v>1256.8853915762616</v>
      </c>
      <c r="AD115">
        <f t="shared" si="168"/>
        <v>-12.705501520213588</v>
      </c>
      <c r="AE115">
        <f t="shared" si="169"/>
        <v>-8.943756854589234</v>
      </c>
      <c r="AF115">
        <f t="shared" si="170"/>
        <v>-10.663050315603249</v>
      </c>
      <c r="AG115">
        <f t="shared" si="171"/>
        <v>-15.203438483949217</v>
      </c>
      <c r="AO115">
        <f>+IMABS(IMDIV(COMPLEX(AQ$85-AP101,-AQ101),COMPLEX(AQ$85+AP101,AQ101)))</f>
        <v>0.40009847863807607</v>
      </c>
      <c r="AP115">
        <f t="shared" si="172"/>
        <v>2.333880526689628</v>
      </c>
      <c r="AQ115">
        <f t="shared" si="201"/>
        <v>0.9995205681754296</v>
      </c>
      <c r="AR115">
        <f t="shared" si="182"/>
        <v>13</v>
      </c>
      <c r="AS115">
        <f t="shared" si="183"/>
        <v>12.001332006131</v>
      </c>
      <c r="AT115">
        <f>+IMABS(IMDIV(COMPLEX(AV$85-AU101,-AV101),COMPLEX(AV$85+AU101,AV101)))</f>
        <v>0.3481894457637418</v>
      </c>
      <c r="AU115">
        <f t="shared" si="173"/>
        <v>2.0683762129986483</v>
      </c>
      <c r="AV115">
        <f t="shared" si="202"/>
        <v>0.9996985079742138</v>
      </c>
      <c r="AW115">
        <f t="shared" si="184"/>
        <v>13</v>
      </c>
      <c r="AX115">
        <f t="shared" si="185"/>
        <v>12.000227649826819</v>
      </c>
      <c r="AY115">
        <f>+IMABS(IMDIV(COMPLEX(BA$85-AZ101,-BA101),COMPLEX(BA$85+AZ101,BA101)))</f>
        <v>0.3036870220242259</v>
      </c>
      <c r="AZ115">
        <f t="shared" si="174"/>
        <v>1.872271612420792</v>
      </c>
      <c r="BA115">
        <f t="shared" si="203"/>
        <v>1.000145092105124</v>
      </c>
      <c r="BB115">
        <f t="shared" si="186"/>
        <v>13</v>
      </c>
      <c r="BC115">
        <f t="shared" si="187"/>
        <v>12.000545357583787</v>
      </c>
      <c r="BD115">
        <f>+IMABS(IMDIV(COMPLEX(BF$85-BE101,-BF101),COMPLEX(BF$85+BE101,BF101)))</f>
        <v>0.08977841515490738</v>
      </c>
      <c r="BE115">
        <f t="shared" si="175"/>
        <v>1.1972671636218921</v>
      </c>
      <c r="BF115">
        <v>1</v>
      </c>
      <c r="BG115">
        <f t="shared" si="188"/>
        <v>13</v>
      </c>
      <c r="BH115">
        <f t="shared" si="189"/>
        <v>12</v>
      </c>
      <c r="BM115">
        <f>+IMABS(IMDIV(COMPLEX(BO$85-BN100,-BO100),COMPLEX(BO$85+BN100,BO100)))</f>
        <v>1</v>
      </c>
      <c r="BN115" t="e">
        <f t="shared" si="176"/>
        <v>#DIV/0!</v>
      </c>
      <c r="BO115" t="e">
        <f t="shared" si="190"/>
        <v>#DIV/0!</v>
      </c>
      <c r="BP115">
        <f t="shared" si="191"/>
        <v>13</v>
      </c>
      <c r="BQ115" t="e">
        <f t="shared" si="192"/>
        <v>#DIV/0!</v>
      </c>
      <c r="BR115">
        <f>+IMABS(IMDIV(COMPLEX(BT$85-BS101,-BT101),COMPLEX(BT$85+BS101,BT101)))</f>
        <v>0.7809069359722047</v>
      </c>
      <c r="BS115">
        <f t="shared" si="177"/>
        <v>8.12854091878632</v>
      </c>
      <c r="BT115">
        <f t="shared" si="204"/>
        <v>1.0000665500475294</v>
      </c>
      <c r="BU115">
        <f t="shared" si="193"/>
        <v>13</v>
      </c>
      <c r="BV115">
        <f t="shared" si="194"/>
        <v>30.407324923011586</v>
      </c>
      <c r="BW115">
        <f>+IMABS(IMDIV(COMPLEX(BY$85-BX101,-BY101),COMPLEX(BY$85+BX101,BY101)))</f>
        <v>0.06541318413511736</v>
      </c>
      <c r="BX115">
        <f t="shared" si="178"/>
        <v>1.1399831091659105</v>
      </c>
      <c r="BY115">
        <f t="shared" si="205"/>
        <v>0.999985183478869</v>
      </c>
      <c r="BZ115">
        <f t="shared" si="195"/>
        <v>13</v>
      </c>
      <c r="CA115">
        <f t="shared" si="196"/>
        <v>11.999492983125329</v>
      </c>
      <c r="CB115">
        <f>+IMABS(IMDIV(COMPLEX(CD$85-CC101,-CD101),COMPLEX(CD$85+CC101,CD101)))</f>
        <v>0.9826464442059482</v>
      </c>
      <c r="CC115">
        <f t="shared" si="179"/>
        <v>114.25015528434385</v>
      </c>
      <c r="CD115">
        <f t="shared" si="206"/>
        <v>1.1425015528434386</v>
      </c>
      <c r="CE115">
        <f t="shared" si="197"/>
        <v>13</v>
      </c>
      <c r="CF115">
        <f t="shared" si="198"/>
        <v>31.740888232321893</v>
      </c>
      <c r="DI115">
        <f>+IMABS(IMDIV(COMPLEX(DK$85-DJ101,-DK101),COMPLEX(DK$85+DJ101,DK101)))</f>
        <v>0.49866617778864325</v>
      </c>
      <c r="DJ115">
        <f t="shared" si="180"/>
        <v>2.9893578118829214</v>
      </c>
      <c r="DK115">
        <f t="shared" si="207"/>
        <v>1.0001197095627037</v>
      </c>
      <c r="DL115">
        <f t="shared" si="199"/>
        <v>13</v>
      </c>
      <c r="DM115">
        <f t="shared" si="200"/>
        <v>12.000261998937557</v>
      </c>
    </row>
    <row r="116" spans="4:33" ht="12.75">
      <c r="D116">
        <f t="shared" si="163"/>
        <v>16.16</v>
      </c>
      <c r="E116">
        <f t="shared" si="160"/>
        <v>2.273</v>
      </c>
      <c r="F116">
        <f t="shared" si="161"/>
        <v>564.3</v>
      </c>
      <c r="G116">
        <f t="shared" si="162"/>
        <v>225.4</v>
      </c>
      <c r="P116">
        <f t="shared" si="208"/>
        <v>-1.18473843736986</v>
      </c>
      <c r="Q116">
        <f t="shared" si="208"/>
        <v>-0.4765859637214992</v>
      </c>
      <c r="R116">
        <f t="shared" si="208"/>
        <v>-0.26072825766453833</v>
      </c>
      <c r="S116">
        <f t="shared" si="208"/>
        <v>-0.1671227805066739</v>
      </c>
      <c r="T116">
        <f t="shared" si="208"/>
        <v>-0.10264373274024738</v>
      </c>
      <c r="U116">
        <f t="shared" si="208"/>
        <v>-0.0467997292890661</v>
      </c>
      <c r="V116">
        <f t="shared" si="208"/>
        <v>-0.02863694789162437</v>
      </c>
      <c r="W116">
        <f t="shared" si="208"/>
        <v>-0.14707921050004116</v>
      </c>
      <c r="Z116">
        <f t="shared" si="164"/>
        <v>-10.578992095818366</v>
      </c>
      <c r="AA116">
        <f t="shared" si="165"/>
        <v>27.41165491788013</v>
      </c>
      <c r="AB116">
        <f t="shared" si="166"/>
        <v>145.7402239451403</v>
      </c>
      <c r="AC116">
        <f t="shared" si="167"/>
        <v>1256.5786047277807</v>
      </c>
      <c r="AD116">
        <f t="shared" si="168"/>
        <v>-13.002384940804447</v>
      </c>
      <c r="AE116">
        <f t="shared" si="169"/>
        <v>-9.260352181582105</v>
      </c>
      <c r="AF116">
        <f t="shared" si="170"/>
        <v>-11.072703742915115</v>
      </c>
      <c r="AG116">
        <f t="shared" si="171"/>
        <v>-15.9105244124326</v>
      </c>
    </row>
    <row r="117" spans="4:41" ht="12.75">
      <c r="D117">
        <f t="shared" si="163"/>
        <v>15.98</v>
      </c>
      <c r="E117">
        <f t="shared" si="160"/>
        <v>2.374</v>
      </c>
      <c r="F117">
        <f t="shared" si="161"/>
        <v>660.4</v>
      </c>
      <c r="G117">
        <f t="shared" si="162"/>
        <v>166.4</v>
      </c>
      <c r="P117">
        <f t="shared" si="208"/>
        <v>-0.7636636230824771</v>
      </c>
      <c r="Q117">
        <f t="shared" si="208"/>
        <v>-0.23197056359160395</v>
      </c>
      <c r="R117">
        <f t="shared" si="208"/>
        <v>-0.10304282416365039</v>
      </c>
      <c r="S117">
        <f t="shared" si="208"/>
        <v>-0.06117020364329889</v>
      </c>
      <c r="T117">
        <f t="shared" si="208"/>
        <v>-0.0441583969347959</v>
      </c>
      <c r="U117">
        <f t="shared" si="208"/>
        <v>-0.05259582223249573</v>
      </c>
      <c r="V117">
        <f t="shared" si="208"/>
        <v>-0.12636532551910223</v>
      </c>
      <c r="W117">
        <f t="shared" si="208"/>
        <v>-0.387052683205817</v>
      </c>
      <c r="Z117">
        <f t="shared" si="164"/>
        <v>-11.911220584477654</v>
      </c>
      <c r="AA117">
        <f t="shared" si="165"/>
        <v>26.74094960248859</v>
      </c>
      <c r="AB117">
        <f t="shared" si="166"/>
        <v>145.2554665645727</v>
      </c>
      <c r="AC117">
        <f t="shared" si="167"/>
        <v>1256.167478003645</v>
      </c>
      <c r="AD117">
        <f t="shared" si="168"/>
        <v>-13.368786364150168</v>
      </c>
      <c r="AE117">
        <f t="shared" si="169"/>
        <v>-9.599831143498744</v>
      </c>
      <c r="AF117">
        <f t="shared" si="170"/>
        <v>-11.439703568424184</v>
      </c>
      <c r="AG117">
        <f t="shared" si="171"/>
        <v>-16.476588547075686</v>
      </c>
      <c r="AO117" t="s">
        <v>117</v>
      </c>
    </row>
    <row r="118" spans="4:44" ht="12.75">
      <c r="D118">
        <f t="shared" si="163"/>
        <v>15.71</v>
      </c>
      <c r="E118">
        <f t="shared" si="160"/>
        <v>2.485</v>
      </c>
      <c r="F118">
        <f t="shared" si="161"/>
        <v>738.9</v>
      </c>
      <c r="G118">
        <f t="shared" si="162"/>
        <v>63.91</v>
      </c>
      <c r="P118">
        <f t="shared" si="208"/>
        <v>-0.4291010184426202</v>
      </c>
      <c r="Q118">
        <f t="shared" si="208"/>
        <v>-0.06456118038438272</v>
      </c>
      <c r="R118">
        <f t="shared" si="208"/>
        <v>-0.014472547599333344</v>
      </c>
      <c r="S118">
        <f t="shared" si="208"/>
        <v>-0.018475402109334474</v>
      </c>
      <c r="T118">
        <f t="shared" si="208"/>
        <v>-0.04289262329323282</v>
      </c>
      <c r="U118">
        <f t="shared" si="208"/>
        <v>-0.10644804661391738</v>
      </c>
      <c r="V118">
        <f t="shared" si="208"/>
        <v>-0.2571358176876164</v>
      </c>
      <c r="W118">
        <f t="shared" si="208"/>
        <v>-0.6326122669712513</v>
      </c>
      <c r="Z118">
        <f t="shared" si="164"/>
        <v>-13.561467830607933</v>
      </c>
      <c r="AA118">
        <f t="shared" si="165"/>
        <v>25.871168740422934</v>
      </c>
      <c r="AB118">
        <f t="shared" si="166"/>
        <v>144.6319001999122</v>
      </c>
      <c r="AC118">
        <f t="shared" si="167"/>
        <v>1255.6538450225921</v>
      </c>
      <c r="AD118">
        <f t="shared" si="168"/>
        <v>-13.8041330620556</v>
      </c>
      <c r="AE118">
        <f t="shared" si="169"/>
        <v>-9.96247197943998</v>
      </c>
      <c r="AF118">
        <f t="shared" si="170"/>
        <v>-11.763847669493476</v>
      </c>
      <c r="AG118">
        <f t="shared" si="171"/>
        <v>-16.896847135074935</v>
      </c>
      <c r="AO118">
        <f>Sheet2!CA1</f>
        <v>0.38</v>
      </c>
      <c r="AP118">
        <f>Sheet2!CB1</f>
        <v>55.053</v>
      </c>
      <c r="AQ118">
        <f>Sheet2!CC1</f>
        <v>6.518</v>
      </c>
      <c r="AR118">
        <f>Sheet2!CD1</f>
        <v>132.8</v>
      </c>
    </row>
    <row r="119" spans="4:44" ht="12.75">
      <c r="D119">
        <f t="shared" si="163"/>
        <v>15.44</v>
      </c>
      <c r="E119">
        <f t="shared" si="160"/>
        <v>2.612</v>
      </c>
      <c r="F119">
        <f t="shared" si="161"/>
        <v>773.1</v>
      </c>
      <c r="G119">
        <f t="shared" si="162"/>
        <v>-83.03</v>
      </c>
      <c r="P119">
        <f t="shared" si="208"/>
        <v>-0.29433050189900034</v>
      </c>
      <c r="Q119">
        <f t="shared" si="208"/>
        <v>-0.019001460657961555</v>
      </c>
      <c r="R119">
        <f t="shared" si="208"/>
        <v>-0.010242765272687538</v>
      </c>
      <c r="S119">
        <f t="shared" si="208"/>
        <v>-0.03808396246021783</v>
      </c>
      <c r="T119">
        <f t="shared" si="208"/>
        <v>-0.08389895545893411</v>
      </c>
      <c r="U119">
        <f t="shared" si="208"/>
        <v>-0.17573526336505021</v>
      </c>
      <c r="V119">
        <f t="shared" si="208"/>
        <v>-0.3655422132645492</v>
      </c>
      <c r="W119">
        <f t="shared" si="208"/>
        <v>-0.7986757363930909</v>
      </c>
      <c r="Z119">
        <f t="shared" si="164"/>
        <v>-15.508387215951043</v>
      </c>
      <c r="AA119">
        <f t="shared" si="165"/>
        <v>24.808043915778107</v>
      </c>
      <c r="AB119">
        <f t="shared" si="166"/>
        <v>143.86923854218654</v>
      </c>
      <c r="AC119">
        <f t="shared" si="167"/>
        <v>1255.0344389318443</v>
      </c>
      <c r="AD119">
        <f t="shared" si="168"/>
        <v>-14.314003841984675</v>
      </c>
      <c r="AE119">
        <f t="shared" si="169"/>
        <v>-10.356302651735161</v>
      </c>
      <c r="AF119">
        <f t="shared" si="170"/>
        <v>-12.055216955759942</v>
      </c>
      <c r="AG119">
        <f t="shared" si="171"/>
        <v>-17.180927573138337</v>
      </c>
      <c r="AO119">
        <f>Sheet2!CA2</f>
        <v>-6.76</v>
      </c>
      <c r="AP119">
        <f>Sheet2!CB2</f>
        <v>100</v>
      </c>
      <c r="AQ119">
        <f>Sheet2!CC2</f>
        <v>1.499</v>
      </c>
      <c r="AR119">
        <f>Sheet2!CD2</f>
        <v>139.7</v>
      </c>
    </row>
    <row r="120" spans="4:44" ht="12.75">
      <c r="D120">
        <f t="shared" si="163"/>
        <v>15.21</v>
      </c>
      <c r="E120">
        <f t="shared" si="160"/>
        <v>2.736</v>
      </c>
      <c r="F120">
        <f t="shared" si="161"/>
        <v>725.1</v>
      </c>
      <c r="G120">
        <f t="shared" si="162"/>
        <v>-242.8</v>
      </c>
      <c r="P120">
        <f t="shared" si="208"/>
        <v>-0.39011369958837977</v>
      </c>
      <c r="Q120">
        <f t="shared" si="208"/>
        <v>-0.09688573331516945</v>
      </c>
      <c r="R120">
        <f t="shared" si="208"/>
        <v>-0.0817506452316029</v>
      </c>
      <c r="S120">
        <f t="shared" si="208"/>
        <v>-0.10646547207489018</v>
      </c>
      <c r="T120">
        <f t="shared" si="208"/>
        <v>-0.1498175256541764</v>
      </c>
      <c r="U120">
        <f t="shared" si="208"/>
        <v>-0.23889661896876424</v>
      </c>
      <c r="V120">
        <f t="shared" si="208"/>
        <v>-0.4258231560221375</v>
      </c>
      <c r="W120">
        <f t="shared" si="208"/>
        <v>-0.8566826358242059</v>
      </c>
      <c r="Z120">
        <f t="shared" si="164"/>
        <v>-17.701632349446697</v>
      </c>
      <c r="AA120">
        <f t="shared" si="165"/>
        <v>23.580261702329157</v>
      </c>
      <c r="AB120">
        <f t="shared" si="166"/>
        <v>142.98617500203514</v>
      </c>
      <c r="AC120">
        <f t="shared" si="167"/>
        <v>1254.3223046088567</v>
      </c>
      <c r="AD120">
        <f t="shared" si="168"/>
        <v>-14.890303696155181</v>
      </c>
      <c r="AE120">
        <f t="shared" si="169"/>
        <v>-10.77952328029294</v>
      </c>
      <c r="AF120">
        <f t="shared" si="170"/>
        <v>-12.320058980091526</v>
      </c>
      <c r="AG120">
        <f t="shared" si="171"/>
        <v>-17.34480214982327</v>
      </c>
      <c r="AO120">
        <f>Sheet2!CA3</f>
        <v>-10.54</v>
      </c>
      <c r="AP120">
        <f>Sheet2!CB3</f>
        <v>100</v>
      </c>
      <c r="AQ120">
        <f>Sheet2!CC3</f>
        <v>1.497</v>
      </c>
      <c r="AR120">
        <f>Sheet2!CD3</f>
        <v>176.4</v>
      </c>
    </row>
    <row r="121" spans="4:44" ht="12.75">
      <c r="D121">
        <f t="shared" si="163"/>
        <v>15.01</v>
      </c>
      <c r="E121">
        <f t="shared" si="160"/>
        <v>2.826</v>
      </c>
      <c r="F121">
        <f t="shared" si="161"/>
        <v>602.7</v>
      </c>
      <c r="G121">
        <f t="shared" si="162"/>
        <v>-348.8</v>
      </c>
      <c r="P121">
        <f t="shared" si="208"/>
        <v>-0.653881959112564</v>
      </c>
      <c r="Q121">
        <f t="shared" si="208"/>
        <v>-0.2606336364848626</v>
      </c>
      <c r="R121">
        <f t="shared" si="208"/>
        <v>-0.20168811142486934</v>
      </c>
      <c r="S121">
        <f t="shared" si="208"/>
        <v>-0.20191251108337446</v>
      </c>
      <c r="T121">
        <f t="shared" si="208"/>
        <v>-0.22378388156314155</v>
      </c>
      <c r="U121">
        <f t="shared" si="208"/>
        <v>-0.28522254687797394</v>
      </c>
      <c r="V121">
        <f t="shared" si="208"/>
        <v>-0.4353692982090856</v>
      </c>
      <c r="W121">
        <f t="shared" si="208"/>
        <v>-0.8152271708804159</v>
      </c>
      <c r="Z121">
        <f t="shared" si="164"/>
        <v>-20.07538475155528</v>
      </c>
      <c r="AA121">
        <f t="shared" si="165"/>
        <v>22.227218694514306</v>
      </c>
      <c r="AB121">
        <f t="shared" si="166"/>
        <v>142.0083488468422</v>
      </c>
      <c r="AC121">
        <f t="shared" si="167"/>
        <v>1253.5346905449303</v>
      </c>
      <c r="AD121">
        <f t="shared" si="168"/>
        <v>-15.523602080003826</v>
      </c>
      <c r="AE121">
        <f t="shared" si="169"/>
        <v>-11.233448631856303</v>
      </c>
      <c r="AF121">
        <f t="shared" si="170"/>
        <v>-12.575301992198607</v>
      </c>
      <c r="AG121">
        <f t="shared" si="171"/>
        <v>-17.429831077642024</v>
      </c>
      <c r="AO121">
        <f>Sheet2!CA4</f>
        <v>-12.85</v>
      </c>
      <c r="AP121">
        <f>Sheet2!CB4</f>
        <v>100</v>
      </c>
      <c r="AQ121">
        <f>Sheet2!CC4</f>
        <v>1.749</v>
      </c>
      <c r="AR121">
        <f>Sheet2!CD4</f>
        <v>240.9</v>
      </c>
    </row>
    <row r="122" spans="4:44" ht="12.75">
      <c r="D122">
        <f t="shared" si="163"/>
        <v>14.78</v>
      </c>
      <c r="E122">
        <f t="shared" si="160"/>
        <v>2.853</v>
      </c>
      <c r="F122">
        <f t="shared" si="161"/>
        <v>466.8</v>
      </c>
      <c r="G122">
        <f t="shared" si="162"/>
        <v>-375.1</v>
      </c>
      <c r="P122">
        <f t="shared" si="208"/>
        <v>-0.9904900372780489</v>
      </c>
      <c r="Q122">
        <f t="shared" si="208"/>
        <v>-0.4630333710059289</v>
      </c>
      <c r="R122">
        <f t="shared" si="208"/>
        <v>-0.342127348804559</v>
      </c>
      <c r="S122">
        <f t="shared" si="208"/>
        <v>-0.30678684848094606</v>
      </c>
      <c r="T122">
        <f t="shared" si="208"/>
        <v>-0.29688342059085854</v>
      </c>
      <c r="U122">
        <f t="shared" si="208"/>
        <v>-0.31659532699287074</v>
      </c>
      <c r="V122">
        <f t="shared" si="208"/>
        <v>-0.40965342731186627</v>
      </c>
      <c r="W122">
        <f t="shared" si="208"/>
        <v>-0.707085928483383</v>
      </c>
      <c r="Z122">
        <f t="shared" si="164"/>
        <v>-22.60746586901992</v>
      </c>
      <c r="AA122">
        <f t="shared" si="165"/>
        <v>20.75581040448361</v>
      </c>
      <c r="AB122">
        <f t="shared" si="166"/>
        <v>140.93408837540696</v>
      </c>
      <c r="AC122">
        <f t="shared" si="167"/>
        <v>1252.664480585947</v>
      </c>
      <c r="AD122">
        <f t="shared" si="168"/>
        <v>-16.226245537093387</v>
      </c>
      <c r="AE122">
        <f t="shared" si="169"/>
        <v>-11.737876468647162</v>
      </c>
      <c r="AF122">
        <f t="shared" si="170"/>
        <v>-12.852158360110659</v>
      </c>
      <c r="AG122">
        <f t="shared" si="171"/>
        <v>-17.486708795062246</v>
      </c>
      <c r="AO122">
        <f>Sheet2!CA5</f>
        <v>-13.8</v>
      </c>
      <c r="AP122">
        <f>Sheet2!CB5</f>
        <v>100</v>
      </c>
      <c r="AQ122">
        <f>Sheet2!CC5</f>
        <v>1.964</v>
      </c>
      <c r="AR122">
        <f>Sheet2!CD5</f>
        <v>284.1</v>
      </c>
    </row>
    <row r="123" spans="4:54" ht="12.75">
      <c r="D123">
        <f t="shared" si="163"/>
        <v>14.5</v>
      </c>
      <c r="E123">
        <f t="shared" si="160"/>
        <v>2.797</v>
      </c>
      <c r="F123">
        <f t="shared" si="161"/>
        <v>360.6</v>
      </c>
      <c r="G123">
        <f t="shared" si="162"/>
        <v>-348.2</v>
      </c>
      <c r="P123">
        <f t="shared" si="208"/>
        <v>-1.3322284886592888</v>
      </c>
      <c r="Q123">
        <f t="shared" si="208"/>
        <v>-0.6707053153915419</v>
      </c>
      <c r="R123">
        <f t="shared" si="208"/>
        <v>-0.4847573805675643</v>
      </c>
      <c r="S123">
        <f t="shared" si="208"/>
        <v>-0.41112672413548496</v>
      </c>
      <c r="T123">
        <f t="shared" si="208"/>
        <v>-0.36640142334572</v>
      </c>
      <c r="U123">
        <f t="shared" si="208"/>
        <v>-0.33947896191663784</v>
      </c>
      <c r="V123">
        <f t="shared" si="208"/>
        <v>-0.3669998255090696</v>
      </c>
      <c r="W123">
        <f t="shared" si="208"/>
        <v>-0.566064134643086</v>
      </c>
      <c r="Z123">
        <f t="shared" si="164"/>
        <v>-25.283566648804396</v>
      </c>
      <c r="AA123">
        <f t="shared" si="165"/>
        <v>19.167160357733618</v>
      </c>
      <c r="AB123">
        <f t="shared" si="166"/>
        <v>139.75673347368414</v>
      </c>
      <c r="AC123">
        <f t="shared" si="167"/>
        <v>1251.6999233612512</v>
      </c>
      <c r="AD123">
        <f t="shared" si="168"/>
        <v>-17.014982816640053</v>
      </c>
      <c r="AE123">
        <f t="shared" si="169"/>
        <v>-12.316856361704371</v>
      </c>
      <c r="AF123">
        <f t="shared" si="170"/>
        <v>-13.186283766974153</v>
      </c>
      <c r="AG123">
        <f t="shared" si="171"/>
        <v>-17.572134009886717</v>
      </c>
      <c r="AO123">
        <f>Sheet2!CA6</f>
        <v>2.19</v>
      </c>
      <c r="AP123">
        <f>Sheet2!CB6</f>
        <v>2.922</v>
      </c>
      <c r="AQ123">
        <f>Sheet2!CC6</f>
        <v>334.1</v>
      </c>
      <c r="AR123">
        <f>Sheet2!CD6</f>
        <v>-354.4</v>
      </c>
      <c r="AV123" s="1" t="s">
        <v>141</v>
      </c>
      <c r="AW123" s="1" t="s">
        <v>142</v>
      </c>
      <c r="AX123" s="1" t="s">
        <v>143</v>
      </c>
      <c r="AY123" s="1" t="s">
        <v>72</v>
      </c>
      <c r="AZ123" s="1" t="s">
        <v>73</v>
      </c>
      <c r="BA123" s="1" t="s">
        <v>144</v>
      </c>
      <c r="BB123" s="1" t="s">
        <v>145</v>
      </c>
    </row>
    <row r="124" spans="4:54" ht="12.75">
      <c r="D124">
        <f t="shared" si="163"/>
        <v>14.19</v>
      </c>
      <c r="E124">
        <f t="shared" si="160"/>
        <v>2.656</v>
      </c>
      <c r="F124">
        <f t="shared" si="161"/>
        <v>291.1</v>
      </c>
      <c r="G124">
        <f t="shared" si="162"/>
        <v>-300.2</v>
      </c>
      <c r="P124">
        <f t="shared" si="208"/>
        <v>-1.6502472461302795</v>
      </c>
      <c r="Q124">
        <f t="shared" si="208"/>
        <v>-0.8697808620656564</v>
      </c>
      <c r="R124">
        <f t="shared" si="208"/>
        <v>-0.6235663646605073</v>
      </c>
      <c r="S124">
        <f t="shared" si="208"/>
        <v>-0.5136329810530817</v>
      </c>
      <c r="T124">
        <f t="shared" si="208"/>
        <v>-0.43534669790543185</v>
      </c>
      <c r="U124">
        <f t="shared" si="208"/>
        <v>-0.3626408359412367</v>
      </c>
      <c r="V124">
        <f t="shared" si="208"/>
        <v>-0.32414410106929115</v>
      </c>
      <c r="W124">
        <f t="shared" si="208"/>
        <v>-0.4202585879992496</v>
      </c>
      <c r="Z124">
        <f t="shared" si="164"/>
        <v>-28.06130807753449</v>
      </c>
      <c r="AA124">
        <f t="shared" si="165"/>
        <v>17.48343095069256</v>
      </c>
      <c r="AB124">
        <f t="shared" si="166"/>
        <v>138.48646722568787</v>
      </c>
      <c r="AC124">
        <f t="shared" si="167"/>
        <v>1250.643338694614</v>
      </c>
      <c r="AD124">
        <f t="shared" si="168"/>
        <v>-17.895236608363454</v>
      </c>
      <c r="AE124">
        <f t="shared" si="169"/>
        <v>-12.987169029502937</v>
      </c>
      <c r="AF124">
        <f t="shared" si="170"/>
        <v>-13.612637100582253</v>
      </c>
      <c r="AG124">
        <f t="shared" si="171"/>
        <v>-17.75443039629398</v>
      </c>
      <c r="AO124">
        <f>Sheet2!CA7</f>
        <v>5.26</v>
      </c>
      <c r="AP124">
        <f>Sheet2!CB7</f>
        <v>19.621</v>
      </c>
      <c r="AQ124">
        <f>Sheet2!CC7</f>
        <v>39.79</v>
      </c>
      <c r="AR124">
        <f>Sheet2!CD7</f>
        <v>-378.5</v>
      </c>
      <c r="AV124">
        <f>IF(T89&lt;+$N$84,+$N$84,+T89)</f>
        <v>-11.163262673689466</v>
      </c>
      <c r="AW124">
        <f>IF(Y89&lt;+$N$84,+$N$84,+Y89)</f>
        <v>-40</v>
      </c>
      <c r="AX124">
        <f>IF(AD89&lt;+$N$84,+$N$84,+AD89)</f>
        <v>-36.031282267564706</v>
      </c>
      <c r="AY124">
        <f>IF(CE89&lt;+$N$84,+$N$84,+CE89)</f>
        <v>-28.03650423954278</v>
      </c>
      <c r="AZ124">
        <f>IF(CN89&lt;+$N$84,+$N$84,+CN89)</f>
        <v>-40</v>
      </c>
      <c r="BA124">
        <f>IF(CS89&lt;+$N$84,+$N$84,+CS89)</f>
        <v>-19.139423826805974</v>
      </c>
      <c r="BB124">
        <f>IF(EA89&lt;+$N$84,+$N$84,+EA89)</f>
        <v>-6.148245083230769</v>
      </c>
    </row>
    <row r="125" spans="4:54" ht="12.75">
      <c r="D125">
        <f t="shared" si="163"/>
        <v>13.87</v>
      </c>
      <c r="E125">
        <f t="shared" si="160"/>
        <v>2.451</v>
      </c>
      <c r="F125">
        <f t="shared" si="161"/>
        <v>250.9</v>
      </c>
      <c r="G125">
        <f t="shared" si="162"/>
        <v>-249.6</v>
      </c>
      <c r="P125">
        <f aca="true" t="shared" si="209" ref="P125:W134">10*LOG(4*$F115*P$103/(($F115+P$103)^2+$G115^2))</f>
        <v>-1.9469193853431102</v>
      </c>
      <c r="Q125">
        <f t="shared" si="209"/>
        <v>-1.0631248246448284</v>
      </c>
      <c r="R125">
        <f t="shared" si="209"/>
        <v>-0.7626616577256705</v>
      </c>
      <c r="S125">
        <f t="shared" si="209"/>
        <v>-0.6194060907478528</v>
      </c>
      <c r="T125">
        <f t="shared" si="209"/>
        <v>-0.5098707799290756</v>
      </c>
      <c r="U125">
        <f t="shared" si="209"/>
        <v>-0.3938306722951815</v>
      </c>
      <c r="V125">
        <f t="shared" si="209"/>
        <v>-0.291369286266466</v>
      </c>
      <c r="W125">
        <f t="shared" si="209"/>
        <v>-0.2840804380634006</v>
      </c>
      <c r="Z125">
        <f t="shared" si="164"/>
        <v>-30.85604853752275</v>
      </c>
      <c r="AA125">
        <f t="shared" si="165"/>
        <v>15.759485055750789</v>
      </c>
      <c r="AB125">
        <f t="shared" si="166"/>
        <v>137.16079797345017</v>
      </c>
      <c r="AC125">
        <f t="shared" si="167"/>
        <v>1249.5209520215933</v>
      </c>
      <c r="AD125">
        <f t="shared" si="168"/>
        <v>-18.851809962254254</v>
      </c>
      <c r="AE125">
        <f t="shared" si="169"/>
        <v>-13.749654021827478</v>
      </c>
      <c r="AF125">
        <f t="shared" si="170"/>
        <v>-14.157381791841155</v>
      </c>
      <c r="AG125">
        <f t="shared" si="171"/>
        <v>-18.105178571165876</v>
      </c>
      <c r="AO125">
        <f>Sheet2!CA8</f>
        <v>8.68</v>
      </c>
      <c r="AP125">
        <f>Sheet2!CB8</f>
        <v>6.552</v>
      </c>
      <c r="AQ125">
        <f>Sheet2!CC8</f>
        <v>60.17</v>
      </c>
      <c r="AR125">
        <f>Sheet2!CD8</f>
        <v>-165.5</v>
      </c>
      <c r="AV125">
        <f>IF(T90&lt;+$N$84,+$N$84,+T90)</f>
        <v>-24.64055963183261</v>
      </c>
      <c r="AW125">
        <f>IF(Y90&lt;+$N$84,+$N$84,+Y90)</f>
        <v>-40</v>
      </c>
      <c r="AX125">
        <f>IF(AD90&lt;+$N$84,+$N$84,+AD90)</f>
        <v>-33.22171991988557</v>
      </c>
      <c r="AY125">
        <f>IF(CE90&lt;+$N$84,+$N$84,+CE90)</f>
        <v>-26.425945408608975</v>
      </c>
      <c r="AZ125">
        <f>IF(CN90&lt;+$N$84,+$N$84,+CN90)</f>
        <v>-40</v>
      </c>
      <c r="BA125">
        <f>IF(CS90&lt;+$N$84,+$N$84,+CS90)</f>
        <v>-17.281441007337055</v>
      </c>
      <c r="BB125">
        <f>IF(EA90&lt;+$N$84,+$N$84,+EA90)</f>
        <v>-4.1183975588150545</v>
      </c>
    </row>
    <row r="126" spans="4:54" ht="12.75">
      <c r="D126">
        <f t="shared" si="163"/>
        <v>13.55</v>
      </c>
      <c r="E126">
        <f t="shared" si="160"/>
        <v>2.228</v>
      </c>
      <c r="F126">
        <f t="shared" si="161"/>
        <v>230.5</v>
      </c>
      <c r="G126">
        <f t="shared" si="162"/>
        <v>-204.9</v>
      </c>
      <c r="P126">
        <f t="shared" si="209"/>
        <v>-2.193245133495654</v>
      </c>
      <c r="Q126">
        <f t="shared" si="209"/>
        <v>-1.22778221344895</v>
      </c>
      <c r="R126">
        <f t="shared" si="209"/>
        <v>-0.8830635401513941</v>
      </c>
      <c r="S126">
        <f t="shared" si="209"/>
        <v>-0.7121343229876591</v>
      </c>
      <c r="T126">
        <f t="shared" si="209"/>
        <v>-0.5762998541705048</v>
      </c>
      <c r="U126">
        <f t="shared" si="209"/>
        <v>-0.4232206285577792</v>
      </c>
      <c r="V126">
        <f t="shared" si="209"/>
        <v>-0.2648420243315844</v>
      </c>
      <c r="W126">
        <f t="shared" si="209"/>
        <v>-0.16387457668493288</v>
      </c>
      <c r="Z126">
        <f t="shared" si="164"/>
        <v>-33.5527903967453</v>
      </c>
      <c r="AA126">
        <f t="shared" si="165"/>
        <v>14.074297236209308</v>
      </c>
      <c r="AB126">
        <f t="shared" si="166"/>
        <v>135.8384870556786</v>
      </c>
      <c r="AC126">
        <f t="shared" si="167"/>
        <v>1248.3786910492327</v>
      </c>
      <c r="AD126">
        <f t="shared" si="168"/>
        <v>-19.851085585405155</v>
      </c>
      <c r="AE126">
        <f t="shared" si="169"/>
        <v>-14.5881835406054</v>
      </c>
      <c r="AF126">
        <f t="shared" si="170"/>
        <v>-14.831022143285177</v>
      </c>
      <c r="AG126">
        <f t="shared" si="171"/>
        <v>-18.679655751287346</v>
      </c>
      <c r="AO126">
        <f>Sheet2!CA9</f>
        <v>8.58</v>
      </c>
      <c r="AP126">
        <f>Sheet2!CB9</f>
        <v>1.842</v>
      </c>
      <c r="AQ126">
        <f>Sheet2!CC9</f>
        <v>162.9</v>
      </c>
      <c r="AR126">
        <f>Sheet2!CD9</f>
        <v>2.486</v>
      </c>
      <c r="AV126">
        <f aca="true" t="shared" si="210" ref="AV126:AV135">IF(T91&lt;+$N$84,+$N$84,+T91)</f>
        <v>-28.86018723819283</v>
      </c>
      <c r="AW126">
        <f aca="true" t="shared" si="211" ref="AW126:AW135">IF(Y91&lt;+$N$84,+$N$84,+Y91)</f>
        <v>-39.18684076269632</v>
      </c>
      <c r="AX126">
        <f aca="true" t="shared" si="212" ref="AX126:AX135">IF(AD91&lt;+$N$84,+$N$84,+AD91)</f>
        <v>-32.284193655449556</v>
      </c>
      <c r="AY126">
        <f aca="true" t="shared" si="213" ref="AY126:AY135">IF(CE91&lt;+$N$84,+$N$84,+CE91)</f>
        <v>-25.005994890071683</v>
      </c>
      <c r="AZ126">
        <f aca="true" t="shared" si="214" ref="AZ126:AZ135">IF(CN91&lt;+$N$84,+$N$84,+CN91)</f>
        <v>-39.44544865204681</v>
      </c>
      <c r="BA126">
        <f aca="true" t="shared" si="215" ref="BA126:BA135">IF(CS91&lt;+$N$84,+$N$84,+CS91)</f>
        <v>-15.604838750760878</v>
      </c>
      <c r="BB126">
        <f aca="true" t="shared" si="216" ref="BB126:BB135">IF(EA91&lt;+$N$84,+$N$84,+EA91)</f>
        <v>-2.7140898199716315</v>
      </c>
    </row>
    <row r="127" spans="4:54" ht="12.75">
      <c r="D127">
        <f t="shared" si="163"/>
        <v>13.19</v>
      </c>
      <c r="E127">
        <f t="shared" si="160"/>
        <v>2.037</v>
      </c>
      <c r="F127">
        <f t="shared" si="161"/>
        <v>220.4</v>
      </c>
      <c r="G127">
        <f t="shared" si="162"/>
        <v>-168.9</v>
      </c>
      <c r="P127">
        <f t="shared" si="209"/>
        <v>-2.3737524021085825</v>
      </c>
      <c r="Q127">
        <f t="shared" si="209"/>
        <v>-1.3530430078148514</v>
      </c>
      <c r="R127">
        <f t="shared" si="209"/>
        <v>-0.9778261551929313</v>
      </c>
      <c r="S127">
        <f t="shared" si="209"/>
        <v>-0.7876140639263783</v>
      </c>
      <c r="T127">
        <f t="shared" si="209"/>
        <v>-0.6332983838486445</v>
      </c>
      <c r="U127">
        <f t="shared" si="209"/>
        <v>-0.453925351563364</v>
      </c>
      <c r="V127">
        <f t="shared" si="209"/>
        <v>-0.2552430121070812</v>
      </c>
      <c r="W127">
        <f t="shared" si="209"/>
        <v>-0.08502892781875579</v>
      </c>
      <c r="Z127">
        <f t="shared" si="164"/>
        <v>-36.02114948675637</v>
      </c>
      <c r="AA127">
        <f t="shared" si="165"/>
        <v>12.520203261387225</v>
      </c>
      <c r="AB127">
        <f t="shared" si="166"/>
        <v>134.59214847527264</v>
      </c>
      <c r="AC127">
        <f t="shared" si="167"/>
        <v>1247.277255815994</v>
      </c>
      <c r="AD127">
        <f t="shared" si="168"/>
        <v>-20.843346946932684</v>
      </c>
      <c r="AE127">
        <f t="shared" si="169"/>
        <v>-15.467893066799581</v>
      </c>
      <c r="AF127">
        <f t="shared" si="170"/>
        <v>-15.619597220621346</v>
      </c>
      <c r="AG127">
        <f t="shared" si="171"/>
        <v>-19.494272793332463</v>
      </c>
      <c r="AO127">
        <f>Sheet2!CA10</f>
        <v>7.01</v>
      </c>
      <c r="AP127">
        <f>Sheet2!CB10</f>
        <v>1.69</v>
      </c>
      <c r="AQ127">
        <f>Sheet2!CC10</f>
        <v>282.5</v>
      </c>
      <c r="AR127">
        <f>Sheet2!CD10</f>
        <v>-153.6</v>
      </c>
      <c r="AV127">
        <f t="shared" si="210"/>
        <v>-31.3646367774803</v>
      </c>
      <c r="AW127">
        <f t="shared" si="211"/>
        <v>-35.82760338571468</v>
      </c>
      <c r="AX127">
        <f t="shared" si="212"/>
        <v>-39.71695923410691</v>
      </c>
      <c r="AY127">
        <f t="shared" si="213"/>
        <v>-22.94429887237242</v>
      </c>
      <c r="AZ127">
        <f t="shared" si="214"/>
        <v>-37.04874750531778</v>
      </c>
      <c r="BA127">
        <f t="shared" si="215"/>
        <v>-13.158851009315175</v>
      </c>
      <c r="BB127">
        <f t="shared" si="216"/>
        <v>-1.7117354353994931</v>
      </c>
    </row>
    <row r="128" spans="4:54" ht="12.75">
      <c r="D128">
        <f t="shared" si="163"/>
        <v>12.76</v>
      </c>
      <c r="E128">
        <f t="shared" si="160"/>
        <v>1.878</v>
      </c>
      <c r="F128">
        <f t="shared" si="161"/>
        <v>214.2</v>
      </c>
      <c r="G128">
        <f t="shared" si="162"/>
        <v>-137.8</v>
      </c>
      <c r="P128">
        <f t="shared" si="209"/>
        <v>-2.5320811174646374</v>
      </c>
      <c r="Q128">
        <f t="shared" si="209"/>
        <v>-1.4714082900306944</v>
      </c>
      <c r="R128">
        <f t="shared" si="209"/>
        <v>-1.0742604714352464</v>
      </c>
      <c r="S128">
        <f t="shared" si="209"/>
        <v>-0.8702099589831948</v>
      </c>
      <c r="T128">
        <f t="shared" si="209"/>
        <v>-0.7026434570895597</v>
      </c>
      <c r="U128">
        <f t="shared" si="209"/>
        <v>-0.5044278367908589</v>
      </c>
      <c r="V128">
        <f t="shared" si="209"/>
        <v>-0.2768563679120521</v>
      </c>
      <c r="W128">
        <f t="shared" si="209"/>
        <v>-0.0568777174202205</v>
      </c>
      <c r="Z128">
        <f t="shared" si="164"/>
        <v>-38.14292561145818</v>
      </c>
      <c r="AA128">
        <f t="shared" si="165"/>
        <v>11.18270785574469</v>
      </c>
      <c r="AB128">
        <f t="shared" si="166"/>
        <v>133.492759196555</v>
      </c>
      <c r="AC128">
        <f t="shared" si="167"/>
        <v>1246.2797113209313</v>
      </c>
      <c r="AD128">
        <f t="shared" si="168"/>
        <v>-21.772208021562932</v>
      </c>
      <c r="AE128">
        <f t="shared" si="169"/>
        <v>-16.34041937281675</v>
      </c>
      <c r="AF128">
        <f t="shared" si="170"/>
        <v>-16.48383171576281</v>
      </c>
      <c r="AG128">
        <f t="shared" si="171"/>
        <v>-20.517141508094124</v>
      </c>
      <c r="AO128">
        <f>Sheet2!CA11</f>
        <v>6.89</v>
      </c>
      <c r="AP128">
        <f>Sheet2!CB11</f>
        <v>5.323</v>
      </c>
      <c r="AQ128">
        <f>Sheet2!CC11</f>
        <v>103.3</v>
      </c>
      <c r="AR128">
        <f>Sheet2!CD11</f>
        <v>264.9</v>
      </c>
      <c r="AV128">
        <f t="shared" si="210"/>
        <v>-32.42940684844898</v>
      </c>
      <c r="AW128">
        <f t="shared" si="211"/>
        <v>-33.98318917274201</v>
      </c>
      <c r="AX128">
        <f t="shared" si="212"/>
        <v>-33.43978290180978</v>
      </c>
      <c r="AY128">
        <f t="shared" si="213"/>
        <v>-21.862690636466517</v>
      </c>
      <c r="AZ128">
        <f t="shared" si="214"/>
        <v>-35.723135459566286</v>
      </c>
      <c r="BA128">
        <f t="shared" si="215"/>
        <v>-11.891967835381193</v>
      </c>
      <c r="BB128">
        <f t="shared" si="216"/>
        <v>-1.6391944563497696</v>
      </c>
    </row>
    <row r="129" spans="4:54" ht="12.75">
      <c r="D129">
        <f t="shared" si="163"/>
        <v>12.21</v>
      </c>
      <c r="E129">
        <f t="shared" si="160"/>
        <v>1.714</v>
      </c>
      <c r="F129">
        <f t="shared" si="161"/>
        <v>213.2</v>
      </c>
      <c r="G129">
        <f t="shared" si="162"/>
        <v>-107.3</v>
      </c>
      <c r="P129">
        <f t="shared" si="209"/>
        <v>-2.676100779784477</v>
      </c>
      <c r="Q129">
        <f t="shared" si="209"/>
        <v>-1.5886500467499933</v>
      </c>
      <c r="R129">
        <f t="shared" si="209"/>
        <v>-1.1773549017228175</v>
      </c>
      <c r="S129">
        <f t="shared" si="209"/>
        <v>-0.9645572246958113</v>
      </c>
      <c r="T129">
        <f t="shared" si="209"/>
        <v>-0.7887372795466645</v>
      </c>
      <c r="U129">
        <f t="shared" si="209"/>
        <v>-0.5789798930572082</v>
      </c>
      <c r="V129">
        <f t="shared" si="209"/>
        <v>-0.33412540686349496</v>
      </c>
      <c r="W129">
        <f t="shared" si="209"/>
        <v>-0.08542521482447052</v>
      </c>
      <c r="AO129">
        <f>Sheet2!CA12</f>
        <v>9.17</v>
      </c>
      <c r="AP129">
        <f>Sheet2!CB12</f>
        <v>4.987</v>
      </c>
      <c r="AQ129">
        <f>Sheet2!CC12</f>
        <v>1319</v>
      </c>
      <c r="AR129">
        <f>Sheet2!CD12</f>
        <v>472.6</v>
      </c>
      <c r="AV129">
        <f t="shared" si="210"/>
        <v>-29.348054399798535</v>
      </c>
      <c r="AW129">
        <f t="shared" si="211"/>
        <v>-28.56500671378384</v>
      </c>
      <c r="AX129">
        <f t="shared" si="212"/>
        <v>-24.951122309355263</v>
      </c>
      <c r="AY129">
        <f t="shared" si="213"/>
        <v>-18.952915528602652</v>
      </c>
      <c r="AZ129">
        <f t="shared" si="214"/>
        <v>-31.752407570834002</v>
      </c>
      <c r="BA129">
        <f t="shared" si="215"/>
        <v>-8.666007888289018</v>
      </c>
      <c r="BB129">
        <f t="shared" si="216"/>
        <v>-2.114789660885756</v>
      </c>
    </row>
    <row r="130" spans="4:54" ht="12.75">
      <c r="D130">
        <f t="shared" si="163"/>
        <v>11.53</v>
      </c>
      <c r="E130">
        <f t="shared" si="160"/>
        <v>1.534</v>
      </c>
      <c r="F130">
        <f t="shared" si="161"/>
        <v>221.4</v>
      </c>
      <c r="G130">
        <f t="shared" si="162"/>
        <v>-78.66</v>
      </c>
      <c r="P130">
        <f t="shared" si="209"/>
        <v>-2.777741428730094</v>
      </c>
      <c r="Q130">
        <f t="shared" si="209"/>
        <v>-1.683729407041057</v>
      </c>
      <c r="R130">
        <f t="shared" si="209"/>
        <v>-1.2702662479962514</v>
      </c>
      <c r="S130">
        <f t="shared" si="209"/>
        <v>-1.056584666637219</v>
      </c>
      <c r="T130">
        <f t="shared" si="209"/>
        <v>-0.8802537917234001</v>
      </c>
      <c r="U130">
        <f t="shared" si="209"/>
        <v>-0.6703126677985654</v>
      </c>
      <c r="V130">
        <f t="shared" si="209"/>
        <v>-0.4263533336081001</v>
      </c>
      <c r="W130">
        <f t="shared" si="209"/>
        <v>-0.18229638640726348</v>
      </c>
      <c r="AO130">
        <f>Sheet2!CA13</f>
        <v>0</v>
      </c>
      <c r="AP130">
        <f>Sheet2!CB13</f>
        <v>0</v>
      </c>
      <c r="AQ130">
        <f>Sheet2!CC13</f>
        <v>0</v>
      </c>
      <c r="AR130">
        <f>Sheet2!CD13</f>
        <v>0</v>
      </c>
      <c r="AV130">
        <f t="shared" si="210"/>
        <v>0.9968530175808099</v>
      </c>
      <c r="AW130">
        <f t="shared" si="211"/>
        <v>-15.143991577504389</v>
      </c>
      <c r="AX130">
        <f t="shared" si="212"/>
        <v>-4.084978149531761</v>
      </c>
      <c r="AY130">
        <f t="shared" si="213"/>
        <v>-15.902887310729403</v>
      </c>
      <c r="AZ130">
        <f t="shared" si="214"/>
        <v>-20.970676487519192</v>
      </c>
      <c r="BA130">
        <f t="shared" si="215"/>
        <v>-4.417717532111934</v>
      </c>
      <c r="BB130">
        <f t="shared" si="216"/>
        <v>-2.5567530955005964</v>
      </c>
    </row>
    <row r="131" spans="16:54" ht="12.75">
      <c r="P131">
        <f t="shared" si="209"/>
        <v>-2.794740459988259</v>
      </c>
      <c r="Q131">
        <f t="shared" si="209"/>
        <v>-1.723945894941773</v>
      </c>
      <c r="R131">
        <f t="shared" si="209"/>
        <v>-1.3256692522376974</v>
      </c>
      <c r="S131">
        <f t="shared" si="209"/>
        <v>-1.1223866730205148</v>
      </c>
      <c r="T131">
        <f t="shared" si="209"/>
        <v>-0.9565733538908007</v>
      </c>
      <c r="U131">
        <f t="shared" si="209"/>
        <v>-0.7624849923245408</v>
      </c>
      <c r="V131">
        <f t="shared" si="209"/>
        <v>-0.5447446912589019</v>
      </c>
      <c r="W131">
        <f t="shared" si="209"/>
        <v>-0.3507481748718972</v>
      </c>
      <c r="AO131">
        <f>Sheet2!CA14</f>
        <v>0</v>
      </c>
      <c r="AP131">
        <f>Sheet2!CB14</f>
        <v>0</v>
      </c>
      <c r="AQ131">
        <f>Sheet2!CC14</f>
        <v>0</v>
      </c>
      <c r="AR131">
        <f>Sheet2!CD14</f>
        <v>0</v>
      </c>
      <c r="AV131">
        <f t="shared" si="210"/>
        <v>-2.0787396814987895</v>
      </c>
      <c r="AW131">
        <f t="shared" si="211"/>
        <v>-13.758714302978682</v>
      </c>
      <c r="AX131">
        <f t="shared" si="212"/>
        <v>-3.351630329691029</v>
      </c>
      <c r="AY131">
        <f t="shared" si="213"/>
        <v>-16.398535803308953</v>
      </c>
      <c r="AZ131">
        <f t="shared" si="214"/>
        <v>-20.352003681065636</v>
      </c>
      <c r="BA131">
        <f t="shared" si="215"/>
        <v>-4.233841792409906</v>
      </c>
      <c r="BB131">
        <f t="shared" si="216"/>
        <v>-2.685237775072715</v>
      </c>
    </row>
    <row r="132" spans="16:54" ht="12.75">
      <c r="P132">
        <f t="shared" si="209"/>
        <v>-2.6967418592225534</v>
      </c>
      <c r="Q132">
        <f t="shared" si="209"/>
        <v>-1.6851878195414802</v>
      </c>
      <c r="R132">
        <f t="shared" si="209"/>
        <v>-1.3223109177715633</v>
      </c>
      <c r="S132">
        <f t="shared" si="209"/>
        <v>-1.142260972360688</v>
      </c>
      <c r="T132">
        <f t="shared" si="209"/>
        <v>-0.9992756231509003</v>
      </c>
      <c r="U132">
        <f t="shared" si="209"/>
        <v>-0.8385295187779219</v>
      </c>
      <c r="V132">
        <f t="shared" si="209"/>
        <v>-0.6736403514440205</v>
      </c>
      <c r="W132">
        <f t="shared" si="209"/>
        <v>-0.5744771801214686</v>
      </c>
      <c r="Z132">
        <f aca="true" t="shared" si="217" ref="Z132:AG132">+P103</f>
        <v>150</v>
      </c>
      <c r="AA132">
        <f t="shared" si="217"/>
        <v>225</v>
      </c>
      <c r="AB132">
        <f t="shared" si="217"/>
        <v>270</v>
      </c>
      <c r="AC132">
        <f t="shared" si="217"/>
        <v>300</v>
      </c>
      <c r="AD132">
        <f t="shared" si="217"/>
        <v>330</v>
      </c>
      <c r="AE132">
        <f t="shared" si="217"/>
        <v>375</v>
      </c>
      <c r="AF132">
        <f t="shared" si="217"/>
        <v>450</v>
      </c>
      <c r="AG132">
        <f t="shared" si="217"/>
        <v>600</v>
      </c>
      <c r="AO132">
        <f>Sheet2!CA15</f>
        <v>0</v>
      </c>
      <c r="AP132">
        <f>Sheet2!CB15</f>
        <v>0</v>
      </c>
      <c r="AQ132">
        <f>Sheet2!CC15</f>
        <v>0</v>
      </c>
      <c r="AR132">
        <f>Sheet2!CD15</f>
        <v>0</v>
      </c>
      <c r="AV132">
        <f t="shared" si="210"/>
        <v>5.303500237779835</v>
      </c>
      <c r="AW132">
        <f t="shared" si="211"/>
        <v>-11.879772533591195</v>
      </c>
      <c r="AX132">
        <f t="shared" si="212"/>
        <v>-1.2941224827747781</v>
      </c>
      <c r="AY132">
        <f t="shared" si="213"/>
        <v>-17.02641101454733</v>
      </c>
      <c r="AZ132">
        <f t="shared" si="214"/>
        <v>-19.80711809079819</v>
      </c>
      <c r="BA132">
        <f t="shared" si="215"/>
        <v>-4.04790166320112</v>
      </c>
      <c r="BB132">
        <f t="shared" si="216"/>
        <v>-2.870518563309792</v>
      </c>
    </row>
    <row r="133" spans="16:54" ht="12.75">
      <c r="P133">
        <f t="shared" si="209"/>
        <v>-2.4683590900110723</v>
      </c>
      <c r="Q133">
        <f t="shared" si="209"/>
        <v>-1.554093974822082</v>
      </c>
      <c r="R133">
        <f t="shared" si="209"/>
        <v>-1.2463385804059668</v>
      </c>
      <c r="S133">
        <f t="shared" si="209"/>
        <v>-1.1014352332385458</v>
      </c>
      <c r="T133">
        <f t="shared" si="209"/>
        <v>-0.9922613615275298</v>
      </c>
      <c r="U133">
        <f t="shared" si="209"/>
        <v>-0.8797095261941824</v>
      </c>
      <c r="V133">
        <f t="shared" si="209"/>
        <v>-0.7885750773361688</v>
      </c>
      <c r="W133">
        <f t="shared" si="209"/>
        <v>-0.8146170420451169</v>
      </c>
      <c r="AO133">
        <f>Sheet2!CA16</f>
        <v>0</v>
      </c>
      <c r="AP133">
        <f>Sheet2!CB16</f>
        <v>0</v>
      </c>
      <c r="AQ133">
        <f>Sheet2!CC16</f>
        <v>0</v>
      </c>
      <c r="AR133">
        <f>Sheet2!CD16</f>
        <v>0</v>
      </c>
      <c r="AV133">
        <f t="shared" si="210"/>
        <v>8.181154429771764</v>
      </c>
      <c r="AW133">
        <f t="shared" si="211"/>
        <v>-9.436057040061481</v>
      </c>
      <c r="AX133">
        <f t="shared" si="212"/>
        <v>-4.410349307898157</v>
      </c>
      <c r="AY133">
        <f t="shared" si="213"/>
        <v>-17.694946433050273</v>
      </c>
      <c r="AZ133">
        <f t="shared" si="214"/>
        <v>-19.347765255713043</v>
      </c>
      <c r="BA133">
        <f t="shared" si="215"/>
        <v>-3.863472592714454</v>
      </c>
      <c r="BB133">
        <f t="shared" si="216"/>
        <v>-3.1379615517477832</v>
      </c>
    </row>
    <row r="134" spans="16:59" ht="12.75">
      <c r="P134">
        <f t="shared" si="209"/>
        <v>-2.1217761247018085</v>
      </c>
      <c r="Q134">
        <f t="shared" si="209"/>
        <v>-1.337495405642535</v>
      </c>
      <c r="R134">
        <f t="shared" si="209"/>
        <v>-1.0993892787176358</v>
      </c>
      <c r="S134">
        <f t="shared" si="209"/>
        <v>-0.9975444950627939</v>
      </c>
      <c r="T134">
        <f t="shared" si="209"/>
        <v>-0.9288610746302473</v>
      </c>
      <c r="U134">
        <f t="shared" si="209"/>
        <v>-0.8725263060171689</v>
      </c>
      <c r="V134">
        <f t="shared" si="209"/>
        <v>-0.8642344951414651</v>
      </c>
      <c r="W134">
        <f t="shared" si="209"/>
        <v>-1.022868714761662</v>
      </c>
      <c r="Z134">
        <f aca="true" t="shared" si="218" ref="Z134:AG134">+Z128/26</f>
        <v>-1.4670356004406993</v>
      </c>
      <c r="AA134">
        <f t="shared" si="218"/>
        <v>0.4301041482978727</v>
      </c>
      <c r="AB134">
        <f t="shared" si="218"/>
        <v>5.134336892175193</v>
      </c>
      <c r="AC134">
        <f t="shared" si="218"/>
        <v>47.93383505080505</v>
      </c>
      <c r="AD134">
        <f t="shared" si="218"/>
        <v>-0.8373926162139589</v>
      </c>
      <c r="AE134">
        <f t="shared" si="218"/>
        <v>-0.6284776681852596</v>
      </c>
      <c r="AF134">
        <f t="shared" si="218"/>
        <v>-0.6339935275293389</v>
      </c>
      <c r="AG134">
        <f t="shared" si="218"/>
        <v>-0.7891208272343894</v>
      </c>
      <c r="AO134">
        <f>Sheet2!CA17</f>
        <v>0</v>
      </c>
      <c r="AP134">
        <f>Sheet2!CB17</f>
        <v>0</v>
      </c>
      <c r="AQ134">
        <f>Sheet2!CC17</f>
        <v>0</v>
      </c>
      <c r="AR134">
        <f>Sheet2!CD17</f>
        <v>0</v>
      </c>
      <c r="AV134">
        <f t="shared" si="210"/>
        <v>6.714136754227906</v>
      </c>
      <c r="AW134">
        <f t="shared" si="211"/>
        <v>-6.146869368020004</v>
      </c>
      <c r="AX134">
        <f t="shared" si="212"/>
        <v>-4.973180766787371</v>
      </c>
      <c r="AY134">
        <f t="shared" si="213"/>
        <v>-18.100423572942333</v>
      </c>
      <c r="AZ134">
        <f t="shared" si="214"/>
        <v>-18.978207547347026</v>
      </c>
      <c r="BA134">
        <f t="shared" si="215"/>
        <v>-3.6844900425736955</v>
      </c>
      <c r="BB134">
        <f t="shared" si="216"/>
        <v>-3.512563169991729</v>
      </c>
      <c r="BG134">
        <v>1</v>
      </c>
    </row>
    <row r="135" spans="16:60" ht="12.75">
      <c r="P135">
        <f aca="true" t="shared" si="219" ref="P135:W140">10*LOG(4*$F125*P$103/(($F125+P$103)^2+$G125^2))</f>
        <v>-1.7069378869121898</v>
      </c>
      <c r="Q135">
        <f t="shared" si="219"/>
        <v>-1.0682540008170458</v>
      </c>
      <c r="R135">
        <f t="shared" si="219"/>
        <v>-0.9034975159518198</v>
      </c>
      <c r="S135">
        <f t="shared" si="219"/>
        <v>-0.8455107281704476</v>
      </c>
      <c r="T135">
        <f t="shared" si="219"/>
        <v>-0.8170841519490323</v>
      </c>
      <c r="U135">
        <f t="shared" si="219"/>
        <v>-0.815126874366931</v>
      </c>
      <c r="V135">
        <f t="shared" si="219"/>
        <v>-0.8839229524902763</v>
      </c>
      <c r="W135">
        <f t="shared" si="219"/>
        <v>-1.1589347786099502</v>
      </c>
      <c r="AO135">
        <f>Sheet2!CA18</f>
        <v>0</v>
      </c>
      <c r="AP135">
        <f>Sheet2!CB18</f>
        <v>0</v>
      </c>
      <c r="AQ135">
        <f>Sheet2!CC18</f>
        <v>0</v>
      </c>
      <c r="AR135">
        <f>Sheet2!CD18</f>
        <v>0</v>
      </c>
      <c r="AV135">
        <f t="shared" si="210"/>
        <v>4.152558731421548</v>
      </c>
      <c r="AW135">
        <f t="shared" si="211"/>
        <v>-2.1822861667268927</v>
      </c>
      <c r="AX135">
        <f t="shared" si="212"/>
        <v>-3.844504812551448</v>
      </c>
      <c r="AY135">
        <f t="shared" si="213"/>
        <v>-17.846181144811524</v>
      </c>
      <c r="AZ135">
        <f t="shared" si="214"/>
        <v>-18.699454003958362</v>
      </c>
      <c r="BA135">
        <f t="shared" si="215"/>
        <v>-3.4943244739829655</v>
      </c>
      <c r="BB135">
        <f t="shared" si="216"/>
        <v>-3.998986580255397</v>
      </c>
      <c r="BD135">
        <f>+IMABS(IMDIV(COMPLEX(BF$85-BE103,-BF103),COMPLEX(BF$85+BE103,BF103)))</f>
        <v>1</v>
      </c>
      <c r="BE135" t="e">
        <f aca="true" t="shared" si="220" ref="BE135:BE146">+(1+BD135)/(1-BD135)</f>
        <v>#DIV/0!</v>
      </c>
      <c r="BF135" t="e">
        <f aca="true" t="shared" si="221" ref="BF135:BF146">+BE135/BD103</f>
        <v>#DIV/0!</v>
      </c>
      <c r="BG135">
        <f>+BG134+1</f>
        <v>2</v>
      </c>
      <c r="BH135" t="e">
        <f>+BF135+BH134</f>
        <v>#DIV/0!</v>
      </c>
    </row>
    <row r="136" spans="16:60" ht="12.75">
      <c r="P136">
        <f t="shared" si="219"/>
        <v>-1.304715913038423</v>
      </c>
      <c r="Q136">
        <f t="shared" si="219"/>
        <v>-0.8009489517677021</v>
      </c>
      <c r="R136">
        <f t="shared" si="219"/>
        <v>-0.7000781433694826</v>
      </c>
      <c r="S136">
        <f t="shared" si="219"/>
        <v>-0.6790698915632992</v>
      </c>
      <c r="T136">
        <f t="shared" si="219"/>
        <v>-0.6838108825331178</v>
      </c>
      <c r="U136">
        <f t="shared" si="219"/>
        <v>-0.7255132997921909</v>
      </c>
      <c r="V136">
        <f t="shared" si="219"/>
        <v>-0.8540320267178898</v>
      </c>
      <c r="W136">
        <f t="shared" si="219"/>
        <v>-1.2145934741867725</v>
      </c>
      <c r="AO136">
        <f>Sheet2!CA19</f>
        <v>0</v>
      </c>
      <c r="AP136">
        <f>Sheet2!CB19</f>
        <v>0</v>
      </c>
      <c r="AQ136">
        <f>Sheet2!CC19</f>
        <v>0</v>
      </c>
      <c r="AR136">
        <f>Sheet2!CD19</f>
        <v>0</v>
      </c>
      <c r="AV136">
        <f>IF(T101&lt;+$N$84,+$N$84,+T101)</f>
        <v>6.624183079927311</v>
      </c>
      <c r="AW136">
        <f>IF(Y101&lt;+$N$84,+$N$84,+Y101)</f>
        <v>1.7598264677314623</v>
      </c>
      <c r="AX136">
        <f>IF(AD101&lt;+$N$84,+$N$84,+AD101)</f>
        <v>-5.723201860453752</v>
      </c>
      <c r="AY136">
        <f>IF(CE101&lt;+$N$84,+$N$84,+CE101)</f>
        <v>-16.733662480866034</v>
      </c>
      <c r="AZ136">
        <f>IF(CN101&lt;+$N$84,+$N$84,+CN101)</f>
        <v>-18.536810448660127</v>
      </c>
      <c r="BA136">
        <f>IF(CS101&lt;+$N$84,+$N$84,+CS101)</f>
        <v>-3.310891613398746</v>
      </c>
      <c r="BB136">
        <f>IF(EA101&lt;+$N$84,+$N$84,+EA101)</f>
        <v>-4.608319919401456</v>
      </c>
      <c r="BD136">
        <f>+IMABS(IMDIV(COMPLEX(BF$85-BE104,-BF104),COMPLEX(BF$85+BE104,BF104)))</f>
        <v>0.9844671025763805</v>
      </c>
      <c r="BE136">
        <f t="shared" si="220"/>
        <v>127.75897815167278</v>
      </c>
      <c r="BF136">
        <f t="shared" si="221"/>
        <v>317.2845676758802</v>
      </c>
      <c r="BG136">
        <f aca="true" t="shared" si="222" ref="BG136:BG146">+BG135+1</f>
        <v>3</v>
      </c>
      <c r="BH136" t="e">
        <f aca="true" t="shared" si="223" ref="BH136:BH146">+BF136+BH135</f>
        <v>#DIV/0!</v>
      </c>
    </row>
    <row r="137" spans="16:60" ht="12.75">
      <c r="P137">
        <f t="shared" si="219"/>
        <v>-0.980209155709688</v>
      </c>
      <c r="Q137">
        <f t="shared" si="219"/>
        <v>-0.583964164411369</v>
      </c>
      <c r="R137">
        <f t="shared" si="219"/>
        <v>-0.5314820564149338</v>
      </c>
      <c r="S137">
        <f t="shared" si="219"/>
        <v>-0.5377680739913965</v>
      </c>
      <c r="T137">
        <f t="shared" si="219"/>
        <v>-0.5665526104923027</v>
      </c>
      <c r="U137">
        <f t="shared" si="219"/>
        <v>-0.6392809308345303</v>
      </c>
      <c r="V137">
        <f t="shared" si="219"/>
        <v>-0.8091051928630276</v>
      </c>
      <c r="W137">
        <f t="shared" si="219"/>
        <v>-1.226564542778755</v>
      </c>
      <c r="AO137">
        <f>Sheet2!CA20</f>
        <v>0</v>
      </c>
      <c r="AP137">
        <f>Sheet2!CB20</f>
        <v>0</v>
      </c>
      <c r="AQ137">
        <f>Sheet2!CC20</f>
        <v>0</v>
      </c>
      <c r="AR137">
        <f>Sheet2!CD20</f>
        <v>0</v>
      </c>
      <c r="BD137">
        <f>+IMABS(IMDIV(COMPLEX(BF$85-BE105,-BF105),COMPLEX(BF$85+BE105,BF105)))</f>
        <v>0.9860022767237818</v>
      </c>
      <c r="BE137">
        <f t="shared" si="220"/>
        <v>141.8803785111223</v>
      </c>
      <c r="BF137">
        <f t="shared" si="221"/>
        <v>396.4928958145522</v>
      </c>
      <c r="BG137">
        <f t="shared" si="222"/>
        <v>4</v>
      </c>
      <c r="BH137" t="e">
        <f t="shared" si="223"/>
        <v>#DIV/0!</v>
      </c>
    </row>
    <row r="138" spans="16:88" ht="12.75">
      <c r="P138">
        <f t="shared" si="219"/>
        <v>-0.7181579289460033</v>
      </c>
      <c r="Q138">
        <f t="shared" si="219"/>
        <v>-0.4103922064378642</v>
      </c>
      <c r="R138">
        <f t="shared" si="219"/>
        <v>-0.39629333248614</v>
      </c>
      <c r="S138">
        <f t="shared" si="219"/>
        <v>-0.4238454426102082</v>
      </c>
      <c r="T138">
        <f t="shared" si="219"/>
        <v>-0.47113550652000713</v>
      </c>
      <c r="U138">
        <f t="shared" si="219"/>
        <v>-0.5674295166729029</v>
      </c>
      <c r="V138">
        <f t="shared" si="219"/>
        <v>-0.7680790779232198</v>
      </c>
      <c r="W138">
        <f t="shared" si="219"/>
        <v>-1.2269665678066581</v>
      </c>
      <c r="AO138">
        <f>Sheet2!CA21</f>
        <v>0</v>
      </c>
      <c r="AP138">
        <f>Sheet2!CB21</f>
        <v>0</v>
      </c>
      <c r="AQ138">
        <f>Sheet2!CC21</f>
        <v>0</v>
      </c>
      <c r="AR138">
        <f>Sheet2!CD21</f>
        <v>0</v>
      </c>
      <c r="BD138">
        <f>+IMABS(IMDIV(COMPLEX(BF$85-BE106,-BF106),COMPLEX(BF$85+BE106,BF106)))</f>
        <v>0.9875522272979883</v>
      </c>
      <c r="BE138">
        <f t="shared" si="220"/>
        <v>159.67131428876255</v>
      </c>
      <c r="BF138">
        <f t="shared" si="221"/>
        <v>523.0228680754589</v>
      </c>
      <c r="BG138">
        <f t="shared" si="222"/>
        <v>5</v>
      </c>
      <c r="BH138" t="e">
        <f t="shared" si="223"/>
        <v>#DIV/0!</v>
      </c>
      <c r="CJ138">
        <v>-10</v>
      </c>
    </row>
    <row r="139" spans="16:88" ht="12.75">
      <c r="P139">
        <f t="shared" si="219"/>
        <v>-0.49694068651916773</v>
      </c>
      <c r="Q139">
        <f t="shared" si="219"/>
        <v>-0.25604121312588274</v>
      </c>
      <c r="R139">
        <f t="shared" si="219"/>
        <v>-0.26947204792257506</v>
      </c>
      <c r="S139">
        <f t="shared" si="219"/>
        <v>-0.31186592549983744</v>
      </c>
      <c r="T139">
        <f t="shared" si="219"/>
        <v>-0.37182022529966985</v>
      </c>
      <c r="U139">
        <f t="shared" si="219"/>
        <v>-0.48388512003319817</v>
      </c>
      <c r="V139">
        <f t="shared" si="219"/>
        <v>-0.704513646672542</v>
      </c>
      <c r="W139">
        <f t="shared" si="219"/>
        <v>-1.1889240133481593</v>
      </c>
      <c r="AO139">
        <f>Sheet2!CA22</f>
        <v>0</v>
      </c>
      <c r="AP139">
        <f>Sheet2!CB22</f>
        <v>0</v>
      </c>
      <c r="AQ139">
        <f>Sheet2!CC22</f>
        <v>0</v>
      </c>
      <c r="AR139">
        <f>Sheet2!CD22</f>
        <v>0</v>
      </c>
      <c r="BD139">
        <f>+IMABS(IMDIV(COMPLEX(BF$85-BE107,-BF107),COMPLEX(BF$85+BE107,BF107)))</f>
        <v>0.9914332130602468</v>
      </c>
      <c r="BE139">
        <f t="shared" si="220"/>
        <v>232.4597573238602</v>
      </c>
      <c r="BF139">
        <f t="shared" si="221"/>
        <v>1832.539051854375</v>
      </c>
      <c r="BG139">
        <f t="shared" si="222"/>
        <v>6</v>
      </c>
      <c r="BH139" t="e">
        <f t="shared" si="223"/>
        <v>#DIV/0!</v>
      </c>
      <c r="CJ139">
        <v>-10</v>
      </c>
    </row>
    <row r="140" spans="16:60" ht="12.75">
      <c r="P140">
        <f t="shared" si="219"/>
        <v>-0.35411524911028724</v>
      </c>
      <c r="Q140">
        <f t="shared" si="219"/>
        <v>-0.1330790945084082</v>
      </c>
      <c r="R140">
        <f t="shared" si="219"/>
        <v>-0.15256873720499245</v>
      </c>
      <c r="S140">
        <f t="shared" si="219"/>
        <v>-0.19756782536894515</v>
      </c>
      <c r="T140">
        <f t="shared" si="219"/>
        <v>-0.2593134299494137</v>
      </c>
      <c r="U140">
        <f t="shared" si="219"/>
        <v>-0.3729613280387903</v>
      </c>
      <c r="V140">
        <f t="shared" si="219"/>
        <v>-0.5943315404292375</v>
      </c>
      <c r="W140">
        <f t="shared" si="219"/>
        <v>-1.0768513527121297</v>
      </c>
      <c r="AO140">
        <f>Sheet2!CA23</f>
        <v>0</v>
      </c>
      <c r="AP140">
        <f>Sheet2!CB23</f>
        <v>0</v>
      </c>
      <c r="AQ140">
        <f>Sheet2!CC23</f>
        <v>0</v>
      </c>
      <c r="AR140">
        <f>Sheet2!CD23</f>
        <v>0</v>
      </c>
      <c r="BD140">
        <f>+IMABS(IMDIV(COMPLEX(BF$85-BE108,-BF108),COMPLEX(BF$85+BE108,BF108)))</f>
        <v>0.9848985515117267</v>
      </c>
      <c r="BE140">
        <f t="shared" si="220"/>
        <v>131.43762686427416</v>
      </c>
      <c r="BF140">
        <f t="shared" si="221"/>
        <v>336.41229339414366</v>
      </c>
      <c r="BG140">
        <f t="shared" si="222"/>
        <v>7</v>
      </c>
      <c r="BH140" t="e">
        <f t="shared" si="223"/>
        <v>#DIV/0!</v>
      </c>
    </row>
    <row r="141" spans="41:88" ht="12.75">
      <c r="AO141">
        <f>Sheet2!CA24</f>
        <v>0</v>
      </c>
      <c r="AP141">
        <f>Sheet2!CB24</f>
        <v>0</v>
      </c>
      <c r="AQ141">
        <f>Sheet2!CC24</f>
        <v>0</v>
      </c>
      <c r="AR141">
        <f>Sheet2!CD24</f>
        <v>0</v>
      </c>
      <c r="BD141">
        <f>+IMABS(IMDIV(COMPLEX(BF$85-BE109,-BF109),COMPLEX(BF$85+BE109,BF109)))</f>
        <v>0.991238087212784</v>
      </c>
      <c r="BE141">
        <f t="shared" si="220"/>
        <v>227.26066049391318</v>
      </c>
      <c r="BF141">
        <f t="shared" si="221"/>
        <v>1647.2636861279527</v>
      </c>
      <c r="BG141">
        <f t="shared" si="222"/>
        <v>8</v>
      </c>
      <c r="BH141" t="e">
        <f t="shared" si="223"/>
        <v>#DIV/0!</v>
      </c>
      <c r="CJ141">
        <v>15</v>
      </c>
    </row>
    <row r="142" spans="41:88" ht="12.75">
      <c r="AO142">
        <f>Sheet2!CA25</f>
        <v>0</v>
      </c>
      <c r="AP142">
        <f>Sheet2!CB25</f>
        <v>0</v>
      </c>
      <c r="AQ142">
        <f>Sheet2!CC25</f>
        <v>0</v>
      </c>
      <c r="AR142">
        <f>Sheet2!CD25</f>
        <v>0</v>
      </c>
      <c r="BD142">
        <f>+IMABS(IMDIV(COMPLEX(BF$85-BE110,-BF110),COMPLEX(BF$85+BE110,BF110)))</f>
        <v>0.991161843995078</v>
      </c>
      <c r="BE142">
        <f t="shared" si="220"/>
        <v>225.2915475678631</v>
      </c>
      <c r="BF142">
        <f t="shared" si="221"/>
        <v>1584.0137582842865</v>
      </c>
      <c r="BG142">
        <f t="shared" si="222"/>
        <v>9</v>
      </c>
      <c r="BH142" t="e">
        <f t="shared" si="223"/>
        <v>#DIV/0!</v>
      </c>
      <c r="CJ142">
        <v>15</v>
      </c>
    </row>
    <row r="143" spans="41:88" ht="12.75">
      <c r="AO143">
        <f>Sheet2!CA26</f>
        <v>0</v>
      </c>
      <c r="AP143">
        <f>Sheet2!CB26</f>
        <v>0</v>
      </c>
      <c r="AQ143">
        <f>Sheet2!CC26</f>
        <v>0</v>
      </c>
      <c r="AR143">
        <f>Sheet2!CD26</f>
        <v>0</v>
      </c>
      <c r="BD143">
        <f>+IMABS(IMDIV(COMPLEX(BF$85-BE111,-BF111),COMPLEX(BF$85+BE111,BF111)))</f>
        <v>0.990482480719803</v>
      </c>
      <c r="BE143">
        <f t="shared" si="220"/>
        <v>209.1387915400801</v>
      </c>
      <c r="BF143">
        <f t="shared" si="221"/>
        <v>1171.869318255022</v>
      </c>
      <c r="BG143">
        <f t="shared" si="222"/>
        <v>10</v>
      </c>
      <c r="BH143" t="e">
        <f t="shared" si="223"/>
        <v>#DIV/0!</v>
      </c>
      <c r="CJ143">
        <v>15</v>
      </c>
    </row>
    <row r="144" spans="41:88" ht="12.75">
      <c r="AO144">
        <f>Sheet2!CA27</f>
        <v>0</v>
      </c>
      <c r="AP144">
        <f>Sheet2!CB27</f>
        <v>0</v>
      </c>
      <c r="AQ144">
        <f>Sheet2!CC27</f>
        <v>0</v>
      </c>
      <c r="AR144">
        <f>Sheet2!CD27</f>
        <v>0</v>
      </c>
      <c r="BD144">
        <f>+IMABS(IMDIV(COMPLEX(BF$85-BE112,-BF112),COMPLEX(BF$85+BE112,BF112)))</f>
        <v>0.9900443140098161</v>
      </c>
      <c r="BE144">
        <f t="shared" si="220"/>
        <v>199.89022514088464</v>
      </c>
      <c r="BF144">
        <f t="shared" si="221"/>
        <v>998.1094153141405</v>
      </c>
      <c r="BG144">
        <f t="shared" si="222"/>
        <v>11</v>
      </c>
      <c r="BH144" t="e">
        <f t="shared" si="223"/>
        <v>#DIV/0!</v>
      </c>
      <c r="CJ144">
        <v>15</v>
      </c>
    </row>
    <row r="145" spans="41:88" ht="12.75">
      <c r="AO145">
        <f>Sheet2!CA28</f>
        <v>0</v>
      </c>
      <c r="AP145">
        <f>Sheet2!CB28</f>
        <v>0</v>
      </c>
      <c r="AQ145">
        <f>Sheet2!CC28</f>
        <v>0</v>
      </c>
      <c r="AR145">
        <f>Sheet2!CD28</f>
        <v>0</v>
      </c>
      <c r="BD145">
        <f>+IMABS(IMDIV(COMPLEX(BF$85-BE113,-BF113),COMPLEX(BF$85+BE113,BF113)))</f>
        <v>0.9903220200801255</v>
      </c>
      <c r="BE145">
        <f t="shared" si="220"/>
        <v>205.654696182293</v>
      </c>
      <c r="BF145">
        <f t="shared" si="221"/>
        <v>1102.1987333534746</v>
      </c>
      <c r="BG145">
        <f t="shared" si="222"/>
        <v>12</v>
      </c>
      <c r="BH145" t="e">
        <f t="shared" si="223"/>
        <v>#DIV/0!</v>
      </c>
      <c r="CJ145">
        <v>15</v>
      </c>
    </row>
    <row r="146" spans="41:88" ht="12.75">
      <c r="AO146">
        <f>Sheet2!CA29</f>
        <v>0</v>
      </c>
      <c r="AP146">
        <f>Sheet2!CB29</f>
        <v>0</v>
      </c>
      <c r="AQ146">
        <f>Sheet2!CC29</f>
        <v>0</v>
      </c>
      <c r="AR146">
        <f>Sheet2!CD29</f>
        <v>0</v>
      </c>
      <c r="BD146">
        <f>+IMABS(IMDIV(COMPLEX(BF$85-BE114,-BF114),COMPLEX(BF$85+BE114,BF114)))</f>
        <v>0.9908725863090262</v>
      </c>
      <c r="BE146">
        <f t="shared" si="220"/>
        <v>218.120121834493</v>
      </c>
      <c r="BF146">
        <f t="shared" si="221"/>
        <v>1380.1748736564207</v>
      </c>
      <c r="BG146">
        <f t="shared" si="222"/>
        <v>13</v>
      </c>
      <c r="BH146" t="e">
        <f t="shared" si="223"/>
        <v>#DIV/0!</v>
      </c>
      <c r="CJ146">
        <v>15</v>
      </c>
    </row>
    <row r="147" spans="41:88" ht="12.75">
      <c r="AO147">
        <f>Sheet2!CA30</f>
        <v>0</v>
      </c>
      <c r="AP147">
        <f>Sheet2!CB30</f>
        <v>0</v>
      </c>
      <c r="AQ147">
        <f>Sheet2!CC30</f>
        <v>0</v>
      </c>
      <c r="AR147">
        <f>Sheet2!CD30</f>
        <v>0</v>
      </c>
      <c r="CJ147">
        <v>15</v>
      </c>
    </row>
    <row r="148" spans="41:88" ht="12.75">
      <c r="AO148">
        <f>Sheet2!CA31</f>
        <v>0</v>
      </c>
      <c r="AP148">
        <f>Sheet2!CB31</f>
        <v>0</v>
      </c>
      <c r="AQ148">
        <f>Sheet2!CC31</f>
        <v>0</v>
      </c>
      <c r="AR148">
        <f>Sheet2!CD31</f>
        <v>0</v>
      </c>
      <c r="CJ148">
        <v>15</v>
      </c>
    </row>
    <row r="149" spans="41:88" ht="12.75">
      <c r="AO149">
        <f>Sheet2!CA32</f>
        <v>0</v>
      </c>
      <c r="AP149">
        <f>Sheet2!CB32</f>
        <v>0</v>
      </c>
      <c r="AQ149">
        <f>Sheet2!CC32</f>
        <v>0</v>
      </c>
      <c r="AR149">
        <f>Sheet2!CD32</f>
        <v>0</v>
      </c>
      <c r="CJ149">
        <v>15</v>
      </c>
    </row>
    <row r="150" spans="41:44" ht="12.75">
      <c r="AO150">
        <f>Sheet2!CA33</f>
        <v>0</v>
      </c>
      <c r="AP150">
        <f>Sheet2!CB33</f>
        <v>0</v>
      </c>
      <c r="AQ150">
        <f>Sheet2!CC33</f>
        <v>0</v>
      </c>
      <c r="AR150">
        <f>Sheet2!CD33</f>
        <v>0</v>
      </c>
    </row>
    <row r="151" spans="41:44" ht="12.75">
      <c r="AO151">
        <f>Sheet2!CA34</f>
        <v>0</v>
      </c>
      <c r="AP151">
        <f>Sheet2!CB34</f>
        <v>0</v>
      </c>
      <c r="AQ151">
        <f>Sheet2!CC34</f>
        <v>0</v>
      </c>
      <c r="AR151">
        <f>Sheet2!CD34</f>
        <v>0</v>
      </c>
    </row>
    <row r="152" spans="41:44" ht="12.75">
      <c r="AO152">
        <f>Sheet2!CA35</f>
        <v>0</v>
      </c>
      <c r="AP152">
        <f>Sheet2!CB35</f>
        <v>0</v>
      </c>
      <c r="AQ152">
        <f>Sheet2!CC35</f>
        <v>0</v>
      </c>
      <c r="AR152">
        <f>Sheet2!CD35</f>
        <v>0</v>
      </c>
    </row>
    <row r="153" spans="41:44" ht="12.75">
      <c r="AO153">
        <f>Sheet2!CA36</f>
        <v>0</v>
      </c>
      <c r="AP153">
        <f>Sheet2!CB36</f>
        <v>0</v>
      </c>
      <c r="AQ153">
        <f>Sheet2!CC36</f>
        <v>0</v>
      </c>
      <c r="AR153">
        <f>Sheet2!CD36</f>
        <v>0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D107"/>
  <sheetViews>
    <sheetView workbookViewId="0" topLeftCell="BT97">
      <selection activeCell="BZ141" sqref="BZ141"/>
    </sheetView>
  </sheetViews>
  <sheetFormatPr defaultColWidth="9.140625" defaultRowHeight="12.75"/>
  <cols>
    <col min="12" max="12" width="10.421875" style="0" customWidth="1"/>
    <col min="25" max="25" width="10.421875" style="0" customWidth="1"/>
    <col min="38" max="38" width="10.421875" style="0" customWidth="1"/>
    <col min="51" max="51" width="10.421875" style="0" customWidth="1"/>
    <col min="64" max="64" width="10.421875" style="0" customWidth="1"/>
    <col min="77" max="77" width="10.421875" style="0" customWidth="1"/>
    <col min="79" max="79" width="6.57421875" style="0" customWidth="1"/>
    <col min="80" max="80" width="7.00390625" style="0" customWidth="1"/>
    <col min="81" max="81" width="6.00390625" style="0" customWidth="1"/>
    <col min="82" max="82" width="6.57421875" style="0" customWidth="1"/>
  </cols>
  <sheetData>
    <row r="1" spans="79:82" ht="12.75">
      <c r="CA1">
        <v>0.38</v>
      </c>
      <c r="CB1">
        <v>55.053</v>
      </c>
      <c r="CC1">
        <v>6.518</v>
      </c>
      <c r="CD1">
        <v>132.8</v>
      </c>
    </row>
    <row r="2" spans="2:82" ht="12.75">
      <c r="B2" t="s">
        <v>56</v>
      </c>
      <c r="I2" t="s">
        <v>89</v>
      </c>
      <c r="O2" t="s">
        <v>57</v>
      </c>
      <c r="U2" t="s">
        <v>89</v>
      </c>
      <c r="AB2" t="s">
        <v>58</v>
      </c>
      <c r="AH2" t="s">
        <v>89</v>
      </c>
      <c r="AO2" t="s">
        <v>116</v>
      </c>
      <c r="AV2" t="s">
        <v>89</v>
      </c>
      <c r="CA2">
        <v>-6.76</v>
      </c>
      <c r="CB2">
        <v>100</v>
      </c>
      <c r="CC2">
        <v>1.499</v>
      </c>
      <c r="CD2">
        <v>139.7</v>
      </c>
    </row>
    <row r="3" spans="79:82" ht="12.75">
      <c r="CA3">
        <v>-10.54</v>
      </c>
      <c r="CB3">
        <v>100</v>
      </c>
      <c r="CC3">
        <v>1.497</v>
      </c>
      <c r="CD3">
        <v>176.4</v>
      </c>
    </row>
    <row r="4" spans="79:82" ht="12.75">
      <c r="CA4">
        <v>-12.85</v>
      </c>
      <c r="CB4">
        <v>100</v>
      </c>
      <c r="CC4">
        <v>1.749</v>
      </c>
      <c r="CD4">
        <v>240.9</v>
      </c>
    </row>
    <row r="5" spans="79:82" ht="12.75">
      <c r="CA5">
        <v>-13.8</v>
      </c>
      <c r="CB5">
        <v>100</v>
      </c>
      <c r="CC5">
        <v>1.964</v>
      </c>
      <c r="CD5">
        <v>284.1</v>
      </c>
    </row>
    <row r="6" spans="79:82" ht="12.75">
      <c r="CA6">
        <v>2.19</v>
      </c>
      <c r="CB6">
        <v>2.922</v>
      </c>
      <c r="CC6">
        <v>334.1</v>
      </c>
      <c r="CD6">
        <v>-354.4</v>
      </c>
    </row>
    <row r="7" spans="79:82" ht="12.75">
      <c r="CA7">
        <v>5.26</v>
      </c>
      <c r="CB7">
        <v>19.621</v>
      </c>
      <c r="CC7">
        <v>39.79</v>
      </c>
      <c r="CD7">
        <v>-378.5</v>
      </c>
    </row>
    <row r="8" spans="79:82" ht="12.75">
      <c r="CA8">
        <v>8.68</v>
      </c>
      <c r="CB8">
        <v>6.552</v>
      </c>
      <c r="CC8">
        <v>60.17</v>
      </c>
      <c r="CD8">
        <v>-165.5</v>
      </c>
    </row>
    <row r="9" spans="79:82" ht="12.75">
      <c r="CA9">
        <v>8.58</v>
      </c>
      <c r="CB9">
        <v>1.842</v>
      </c>
      <c r="CC9">
        <v>162.9</v>
      </c>
      <c r="CD9">
        <v>2.486</v>
      </c>
    </row>
    <row r="10" spans="79:82" ht="12.75">
      <c r="CA10">
        <v>7.01</v>
      </c>
      <c r="CB10">
        <v>1.69</v>
      </c>
      <c r="CC10">
        <v>282.5</v>
      </c>
      <c r="CD10">
        <v>-153.6</v>
      </c>
    </row>
    <row r="11" spans="79:82" ht="12.75">
      <c r="CA11">
        <v>6.89</v>
      </c>
      <c r="CB11">
        <v>5.323</v>
      </c>
      <c r="CC11">
        <v>103.3</v>
      </c>
      <c r="CD11">
        <v>264.9</v>
      </c>
    </row>
    <row r="12" spans="79:82" ht="12.75">
      <c r="CA12">
        <v>9.17</v>
      </c>
      <c r="CB12">
        <v>4.987</v>
      </c>
      <c r="CC12">
        <v>1319</v>
      </c>
      <c r="CD12">
        <v>472.6</v>
      </c>
    </row>
    <row r="16" spans="13:14" ht="12.75">
      <c r="M16" t="s">
        <v>63</v>
      </c>
      <c r="N16" t="s">
        <v>75</v>
      </c>
    </row>
    <row r="17" spans="13:14" ht="12.75">
      <c r="M17" t="s">
        <v>62</v>
      </c>
      <c r="N17" t="s">
        <v>74</v>
      </c>
    </row>
    <row r="18" spans="13:14" ht="12.75">
      <c r="M18" t="s">
        <v>19</v>
      </c>
      <c r="N18" t="s">
        <v>76</v>
      </c>
    </row>
    <row r="19" spans="13:14" ht="12.75">
      <c r="M19" t="s">
        <v>64</v>
      </c>
      <c r="N19" t="s">
        <v>77</v>
      </c>
    </row>
    <row r="20" spans="13:14" ht="12.75">
      <c r="M20" t="s">
        <v>65</v>
      </c>
      <c r="N20" t="s">
        <v>78</v>
      </c>
    </row>
    <row r="21" spans="13:14" ht="12.75">
      <c r="M21" t="s">
        <v>66</v>
      </c>
      <c r="N21" t="s">
        <v>79</v>
      </c>
    </row>
    <row r="22" spans="13:14" ht="12.75">
      <c r="M22" t="s">
        <v>67</v>
      </c>
      <c r="N22" t="s">
        <v>80</v>
      </c>
    </row>
    <row r="23" spans="13:14" ht="12.75">
      <c r="M23" t="s">
        <v>68</v>
      </c>
      <c r="N23" t="s">
        <v>81</v>
      </c>
    </row>
    <row r="24" spans="13:14" ht="12.75">
      <c r="M24" t="s">
        <v>69</v>
      </c>
      <c r="N24" t="s">
        <v>82</v>
      </c>
    </row>
    <row r="25" spans="13:14" ht="12.75">
      <c r="M25" t="s">
        <v>70</v>
      </c>
      <c r="N25" t="s">
        <v>83</v>
      </c>
    </row>
    <row r="26" spans="13:14" ht="12.75">
      <c r="M26" t="s">
        <v>133</v>
      </c>
      <c r="N26" t="s">
        <v>84</v>
      </c>
    </row>
    <row r="27" spans="13:14" ht="12.75">
      <c r="M27" t="s">
        <v>71</v>
      </c>
      <c r="N27" t="s">
        <v>85</v>
      </c>
    </row>
    <row r="28" spans="13:14" ht="12.75">
      <c r="M28" t="s">
        <v>72</v>
      </c>
      <c r="N28" t="s">
        <v>86</v>
      </c>
    </row>
    <row r="29" spans="13:14" ht="12.75">
      <c r="M29" t="s">
        <v>73</v>
      </c>
      <c r="N29" t="s">
        <v>87</v>
      </c>
    </row>
    <row r="30" spans="13:14" ht="12.75">
      <c r="M30" t="s">
        <v>131</v>
      </c>
      <c r="N30" t="s">
        <v>102</v>
      </c>
    </row>
    <row r="31" spans="13:14" ht="12.75">
      <c r="M31" t="s">
        <v>132</v>
      </c>
      <c r="N31" t="s">
        <v>134</v>
      </c>
    </row>
    <row r="32" spans="13:14" ht="12.75">
      <c r="M32" t="s">
        <v>135</v>
      </c>
      <c r="N32" t="s">
        <v>136</v>
      </c>
    </row>
    <row r="46" ht="17.25" customHeight="1"/>
    <row r="50" spans="2:28" ht="12.75">
      <c r="B50" t="s">
        <v>59</v>
      </c>
      <c r="N50" t="s">
        <v>60</v>
      </c>
      <c r="AB50" t="s">
        <v>140</v>
      </c>
    </row>
    <row r="53" ht="12.75">
      <c r="AM53">
        <v>5</v>
      </c>
    </row>
    <row r="54" ht="12.75">
      <c r="AM54">
        <v>-40</v>
      </c>
    </row>
    <row r="56" spans="38:39" ht="12.75">
      <c r="AL56">
        <v>2</v>
      </c>
      <c r="AM56">
        <f>+AM$53</f>
        <v>5</v>
      </c>
    </row>
    <row r="58" ht="12.75">
      <c r="AM58">
        <f>+AM$54</f>
        <v>-40</v>
      </c>
    </row>
    <row r="60" ht="12.75">
      <c r="AM60">
        <f>+AM$53</f>
        <v>5</v>
      </c>
    </row>
    <row r="62" ht="12.75">
      <c r="AM62">
        <f>+AM$54</f>
        <v>-40</v>
      </c>
    </row>
    <row r="64" ht="12.75">
      <c r="AM64">
        <f>+AM$53</f>
        <v>5</v>
      </c>
    </row>
    <row r="66" ht="12.75">
      <c r="AM66">
        <f>+AM$54</f>
        <v>-40</v>
      </c>
    </row>
    <row r="67" ht="12.75">
      <c r="AL67">
        <v>13</v>
      </c>
    </row>
    <row r="68" spans="12:13" ht="12.75">
      <c r="L68" t="s">
        <v>93</v>
      </c>
      <c r="M68" t="s">
        <v>75</v>
      </c>
    </row>
    <row r="69" spans="12:13" ht="12.75">
      <c r="L69" t="s">
        <v>94</v>
      </c>
      <c r="M69" t="s">
        <v>80</v>
      </c>
    </row>
    <row r="70" spans="12:13" ht="12.75">
      <c r="L70" t="s">
        <v>95</v>
      </c>
      <c r="M70" t="s">
        <v>86</v>
      </c>
    </row>
    <row r="71" spans="12:13" ht="12.75">
      <c r="L71" t="s">
        <v>96</v>
      </c>
      <c r="M71" t="s">
        <v>77</v>
      </c>
    </row>
    <row r="72" spans="12:13" ht="12.75">
      <c r="L72" t="s">
        <v>97</v>
      </c>
      <c r="M72" t="s">
        <v>74</v>
      </c>
    </row>
    <row r="73" spans="12:13" ht="12.75">
      <c r="L73" t="s">
        <v>98</v>
      </c>
      <c r="M73" t="s">
        <v>76</v>
      </c>
    </row>
    <row r="74" spans="12:13" ht="12.75">
      <c r="L74" t="s">
        <v>99</v>
      </c>
      <c r="M74" t="s">
        <v>78</v>
      </c>
    </row>
    <row r="75" spans="12:13" ht="12.75">
      <c r="L75" t="s">
        <v>100</v>
      </c>
      <c r="M75" t="s">
        <v>102</v>
      </c>
    </row>
    <row r="76" spans="12:13" ht="12.75">
      <c r="L76" t="s">
        <v>101</v>
      </c>
      <c r="M76" t="s">
        <v>104</v>
      </c>
    </row>
    <row r="77" spans="12:13" ht="12.75">
      <c r="L77" t="s">
        <v>103</v>
      </c>
      <c r="M77" t="s">
        <v>82</v>
      </c>
    </row>
    <row r="78" ht="12.75">
      <c r="M78" t="s">
        <v>83</v>
      </c>
    </row>
    <row r="79" ht="12.75">
      <c r="M79" t="s">
        <v>87</v>
      </c>
    </row>
    <row r="95" ht="23.25" customHeight="1"/>
    <row r="98" spans="2:67" ht="12.75">
      <c r="B98" t="s">
        <v>111</v>
      </c>
      <c r="G98" t="s">
        <v>88</v>
      </c>
      <c r="O98" t="s">
        <v>112</v>
      </c>
      <c r="V98" t="s">
        <v>89</v>
      </c>
      <c r="AB98" t="s">
        <v>115</v>
      </c>
      <c r="AH98" t="s">
        <v>89</v>
      </c>
      <c r="AO98" t="s">
        <v>111</v>
      </c>
      <c r="BB98" t="s">
        <v>112</v>
      </c>
      <c r="BO98" t="s">
        <v>113</v>
      </c>
    </row>
    <row r="100" ht="12.75">
      <c r="AB100" t="s">
        <v>61</v>
      </c>
    </row>
    <row r="107" ht="12.75">
      <c r="BM107" t="s">
        <v>114</v>
      </c>
    </row>
    <row r="143" ht="16.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2" sqref="B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L. Nist</dc:creator>
  <cp:keywords/>
  <dc:description/>
  <cp:lastModifiedBy>Kenneth L. Nist</cp:lastModifiedBy>
  <dcterms:created xsi:type="dcterms:W3CDTF">2003-01-23T03:52:25Z</dcterms:created>
  <dcterms:modified xsi:type="dcterms:W3CDTF">2005-02-03T02:56:51Z</dcterms:modified>
  <cp:category/>
  <cp:version/>
  <cp:contentType/>
  <cp:contentStatus/>
</cp:coreProperties>
</file>